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Výměna teplovodu od k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Výměna teplovodu od k...'!$C$87:$K$346</definedName>
    <definedName name="_xlnm.Print_Area" localSheetId="1">'1 - Výměna teplovodu od k...'!$C$4:$J$37,'1 - Výměna teplovodu od k...'!$C$43:$J$71,'1 - Výměna teplovodu od k...'!$C$77:$K$346</definedName>
    <definedName name="_xlnm.Print_Titles" localSheetId="1">'1 - Výměna teplovodu od k...'!$87:$87</definedName>
    <definedName name="_xlnm.Print_Area" localSheetId="2">'Seznam figur'!$C$4:$G$77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45"/>
  <c r="BH345"/>
  <c r="BG345"/>
  <c r="BF345"/>
  <c r="T345"/>
  <c r="T344"/>
  <c r="R345"/>
  <c r="R344"/>
  <c r="P345"/>
  <c r="P344"/>
  <c r="BI342"/>
  <c r="BH342"/>
  <c r="BG342"/>
  <c r="BF342"/>
  <c r="T342"/>
  <c r="T341"/>
  <c r="R342"/>
  <c r="R341"/>
  <c r="P342"/>
  <c r="P341"/>
  <c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16"/>
  <c r="BH116"/>
  <c r="BG116"/>
  <c r="BF116"/>
  <c r="T116"/>
  <c r="R116"/>
  <c r="P116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0"/>
  <c r="F50"/>
  <c r="F48"/>
  <c r="E46"/>
  <c r="J22"/>
  <c r="E22"/>
  <c r="J85"/>
  <c r="J21"/>
  <c r="J16"/>
  <c r="E16"/>
  <c r="F85"/>
  <c r="J15"/>
  <c r="J10"/>
  <c r="J48"/>
  <c i="1" r="L50"/>
  <c r="AM50"/>
  <c r="AM49"/>
  <c r="L49"/>
  <c r="AM47"/>
  <c r="L47"/>
  <c r="L45"/>
  <c r="L44"/>
  <c i="2" r="J300"/>
  <c r="J271"/>
  <c r="BK157"/>
  <c r="BK330"/>
  <c r="BK274"/>
  <c r="BK334"/>
  <c r="BK279"/>
  <c r="J106"/>
  <c r="BK328"/>
  <c r="J317"/>
  <c r="J303"/>
  <c r="J280"/>
  <c r="BK243"/>
  <c r="J96"/>
  <c r="BK267"/>
  <c r="BK128"/>
  <c r="BK280"/>
  <c r="BK101"/>
  <c r="J323"/>
  <c r="BK315"/>
  <c r="BK300"/>
  <c r="BK291"/>
  <c r="BK308"/>
  <c r="BK303"/>
  <c r="J299"/>
  <c r="BK262"/>
  <c r="J116"/>
  <c r="BK282"/>
  <c r="BK161"/>
  <c r="J262"/>
  <c r="J342"/>
  <c r="J313"/>
  <c r="BK306"/>
  <c r="J276"/>
  <c r="BK209"/>
  <c r="J272"/>
  <c r="J332"/>
  <c r="BK239"/>
  <c r="BK292"/>
  <c r="BK336"/>
  <c r="BK310"/>
  <c r="J274"/>
  <c r="BK223"/>
  <c r="F33"/>
  <c r="BK324"/>
  <c r="BK320"/>
  <c r="BK312"/>
  <c r="BK309"/>
  <c r="J295"/>
  <c r="J277"/>
  <c r="J250"/>
  <c r="J345"/>
  <c r="J336"/>
  <c r="J308"/>
  <c r="BK298"/>
  <c r="J294"/>
  <c r="BK284"/>
  <c r="J258"/>
  <c r="BK167"/>
  <c r="J101"/>
  <c r="BK219"/>
  <c r="J175"/>
  <c r="J152"/>
  <c r="J132"/>
  <c r="BK275"/>
  <c r="J91"/>
  <c r="J142"/>
  <c r="J289"/>
  <c r="BK323"/>
  <c r="J310"/>
  <c r="J270"/>
  <c i="1" r="AS54"/>
  <c i="2" r="BK332"/>
  <c r="BK235"/>
  <c r="BK321"/>
  <c r="BK311"/>
  <c r="BK254"/>
  <c r="J147"/>
  <c r="BK132"/>
  <c r="J314"/>
  <c r="BK152"/>
  <c r="J128"/>
  <c r="J311"/>
  <c r="BK278"/>
  <c r="J183"/>
  <c r="J305"/>
  <c r="J296"/>
  <c r="J273"/>
  <c r="J204"/>
  <c r="J334"/>
  <c r="BK288"/>
  <c r="J188"/>
  <c r="BK106"/>
  <c r="BK301"/>
  <c r="J281"/>
  <c r="BK273"/>
  <c r="BK215"/>
  <c r="BK342"/>
  <c r="J316"/>
  <c r="BK285"/>
  <c r="J199"/>
  <c r="J309"/>
  <c r="J292"/>
  <c r="J179"/>
  <c r="BK188"/>
  <c r="BK147"/>
  <c r="J298"/>
  <c r="BK258"/>
  <c r="J290"/>
  <c r="J279"/>
  <c r="BK297"/>
  <c r="BK272"/>
  <c r="BK163"/>
  <c r="J318"/>
  <c r="J312"/>
  <c r="J282"/>
  <c r="J275"/>
  <c r="BK175"/>
  <c r="J284"/>
  <c r="BK173"/>
  <c r="BK296"/>
  <c r="BK270"/>
  <c r="J161"/>
  <c r="BK325"/>
  <c r="BK313"/>
  <c r="J304"/>
  <c r="BK345"/>
  <c r="BK307"/>
  <c r="J302"/>
  <c r="J297"/>
  <c r="J219"/>
  <c r="BK271"/>
  <c r="BK96"/>
  <c r="J169"/>
  <c r="J325"/>
  <c r="BK316"/>
  <c r="BK289"/>
  <c r="J254"/>
  <c r="BK287"/>
  <c r="BK142"/>
  <c r="BK286"/>
  <c r="BK304"/>
  <c r="J243"/>
  <c r="J324"/>
  <c r="BK302"/>
  <c r="BK290"/>
  <c r="J173"/>
  <c r="J209"/>
  <c r="J328"/>
  <c r="BK322"/>
  <c r="J315"/>
  <c r="BK305"/>
  <c r="J288"/>
  <c r="J267"/>
  <c r="J157"/>
  <c r="J306"/>
  <c r="J286"/>
  <c r="J283"/>
  <c r="BK204"/>
  <c r="BK137"/>
  <c r="J239"/>
  <c r="BK183"/>
  <c r="BK169"/>
  <c r="BK91"/>
  <c r="BK276"/>
  <c r="J235"/>
  <c r="BK250"/>
  <c r="BK295"/>
  <c r="BK339"/>
  <c r="BK314"/>
  <c r="BK294"/>
  <c r="J215"/>
  <c r="BK199"/>
  <c r="J285"/>
  <c r="J339"/>
  <c r="BK317"/>
  <c r="J307"/>
  <c r="BK318"/>
  <c r="BK283"/>
  <c r="J330"/>
  <c r="J287"/>
  <c r="J321"/>
  <c r="J301"/>
  <c r="J163"/>
  <c r="J278"/>
  <c r="BK277"/>
  <c r="J320"/>
  <c r="BK281"/>
  <c r="J291"/>
  <c r="J137"/>
  <c r="BK179"/>
  <c r="J223"/>
  <c r="J322"/>
  <c r="BK299"/>
  <c r="J167"/>
  <c r="BK116"/>
  <c r="F35"/>
  <c l="1" r="P198"/>
  <c r="R90"/>
  <c r="R198"/>
  <c r="BK234"/>
  <c r="J234"/>
  <c r="J61"/>
  <c r="T293"/>
  <c r="BK90"/>
  <c r="J90"/>
  <c r="J57"/>
  <c r="P214"/>
  <c r="R234"/>
  <c r="BK293"/>
  <c r="J293"/>
  <c r="J64"/>
  <c r="T90"/>
  <c r="BK198"/>
  <c r="J198"/>
  <c r="J59"/>
  <c r="BK214"/>
  <c r="J214"/>
  <c r="J60"/>
  <c r="R214"/>
  <c r="T234"/>
  <c r="P269"/>
  <c r="T269"/>
  <c r="P293"/>
  <c r="BK319"/>
  <c r="J319"/>
  <c r="J65"/>
  <c r="T319"/>
  <c r="BK327"/>
  <c r="R327"/>
  <c r="R326"/>
  <c r="P90"/>
  <c r="P89"/>
  <c r="T198"/>
  <c r="T214"/>
  <c r="P234"/>
  <c r="BK269"/>
  <c r="J269"/>
  <c r="J63"/>
  <c r="R269"/>
  <c r="R293"/>
  <c r="P319"/>
  <c r="R319"/>
  <c r="P327"/>
  <c r="P326"/>
  <c r="T327"/>
  <c r="T326"/>
  <c r="BK338"/>
  <c r="J338"/>
  <c r="J68"/>
  <c r="BK341"/>
  <c r="J341"/>
  <c r="J69"/>
  <c r="BK187"/>
  <c r="J187"/>
  <c r="J58"/>
  <c r="BK266"/>
  <c r="J266"/>
  <c r="J62"/>
  <c r="BK344"/>
  <c r="J344"/>
  <c r="J70"/>
  <c r="J82"/>
  <c r="BE142"/>
  <c r="BE173"/>
  <c r="BE235"/>
  <c r="BE273"/>
  <c r="BE274"/>
  <c r="BE275"/>
  <c r="BE276"/>
  <c r="BE280"/>
  <c r="BE282"/>
  <c r="BE287"/>
  <c r="BE290"/>
  <c r="BE291"/>
  <c r="BE296"/>
  <c r="BE297"/>
  <c r="BE303"/>
  <c r="J51"/>
  <c r="BE106"/>
  <c r="BE128"/>
  <c r="BE137"/>
  <c r="BE152"/>
  <c r="BE167"/>
  <c r="BE183"/>
  <c r="BE199"/>
  <c r="BE215"/>
  <c r="BE254"/>
  <c r="BE258"/>
  <c r="BE270"/>
  <c r="BE272"/>
  <c r="BE283"/>
  <c r="BE286"/>
  <c r="BE295"/>
  <c r="BE301"/>
  <c r="BE304"/>
  <c r="BE305"/>
  <c r="BE306"/>
  <c r="BE309"/>
  <c r="BE310"/>
  <c r="BE311"/>
  <c r="BE312"/>
  <c r="BE313"/>
  <c r="BE314"/>
  <c r="BE315"/>
  <c r="BE316"/>
  <c r="BE317"/>
  <c r="BE318"/>
  <c r="BE321"/>
  <c r="BE322"/>
  <c r="BE323"/>
  <c r="BE324"/>
  <c r="BE325"/>
  <c r="BE328"/>
  <c r="BE336"/>
  <c r="BE339"/>
  <c r="BE342"/>
  <c r="BE116"/>
  <c r="BE157"/>
  <c r="BE188"/>
  <c r="BE204"/>
  <c r="BE219"/>
  <c r="BE239"/>
  <c r="BE250"/>
  <c r="BE271"/>
  <c r="BE278"/>
  <c r="BE288"/>
  <c r="BE298"/>
  <c r="BE299"/>
  <c r="BE300"/>
  <c r="BE307"/>
  <c r="BE330"/>
  <c r="BE345"/>
  <c i="1" r="BB55"/>
  <c i="2" r="F51"/>
  <c r="BE132"/>
  <c r="BE223"/>
  <c r="BE243"/>
  <c r="BE262"/>
  <c r="BE285"/>
  <c r="BE332"/>
  <c r="BE334"/>
  <c r="BE91"/>
  <c r="BE96"/>
  <c r="BE101"/>
  <c r="BE147"/>
  <c r="BE161"/>
  <c r="BE163"/>
  <c r="BE169"/>
  <c r="BE175"/>
  <c r="BE179"/>
  <c r="BE209"/>
  <c r="BE267"/>
  <c r="BE277"/>
  <c r="BE279"/>
  <c r="BE281"/>
  <c r="BE284"/>
  <c r="BE289"/>
  <c r="BE292"/>
  <c r="BE294"/>
  <c r="BE302"/>
  <c r="BE308"/>
  <c r="BE320"/>
  <c i="1" r="BD55"/>
  <c i="2" r="F32"/>
  <c i="1" r="BD54"/>
  <c r="W33"/>
  <c i="2" r="J32"/>
  <c r="F34"/>
  <c i="1" r="BB54"/>
  <c r="W31"/>
  <c i="2" l="1" r="T89"/>
  <c r="R89"/>
  <c i="1" r="AW55"/>
  <c r="BA55"/>
  <c i="2" r="T88"/>
  <c r="P88"/>
  <c i="1" r="AU55"/>
  <c i="2" r="BK326"/>
  <c r="J326"/>
  <c r="J66"/>
  <c r="R88"/>
  <c i="1" r="BC55"/>
  <c i="2" r="BK89"/>
  <c r="J89"/>
  <c r="J56"/>
  <c r="J327"/>
  <c r="J67"/>
  <c r="J31"/>
  <c i="1" r="AV55"/>
  <c r="AT55"/>
  <c i="2" r="F31"/>
  <c i="1" r="AZ55"/>
  <c r="AZ54"/>
  <c r="W29"/>
  <c r="BA54"/>
  <c r="W30"/>
  <c r="AU54"/>
  <c r="BC54"/>
  <c r="W32"/>
  <c r="AX54"/>
  <c i="2" l="1" r="BK88"/>
  <c r="J88"/>
  <c r="J55"/>
  <c i="1" r="AW54"/>
  <c r="AK30"/>
  <c r="AY54"/>
  <c r="AV54"/>
  <c r="AK29"/>
  <c l="1" r="AT54"/>
  <c i="2" r="J28"/>
  <c i="1" r="AG55"/>
  <c r="AG54"/>
  <c r="AK26"/>
  <c i="2" l="1" r="J37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<sst xmlns="http://schemas.openxmlformats.org/spreadsheetml/2006/main">
  <si>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</si>
  <si>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</si>
  <si>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</si>
  <si>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</si>
  <si>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</si>
  <si>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{e088828c-cc9e-4366-98dd-11d72ecbe3c5}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</si>
  <si>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</si>
  <si>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</si>
  <si>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</si>
  <si>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</si>
  <si>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</si>
  <si>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</si>
  <si>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</si>
  <si>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</si>
  <si>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</si>
  <si>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</si>
  <si>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</si>
  <si>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Výměna teplovodu od kotelny Smolkova</t>
  </si>
  <si>
    <t>KSO:</t>
  </si>
  <si>
    <t/>
  </si>
  <si>
    <t>CC-CZ:</t>
  </si>
  <si>
    <t>Místo:</t>
  </si>
  <si>
    <t>ulice Smolkova</t>
  </si>
  <si>
    <t>Datum:</t>
  </si>
  <si>
    <t>20. 9. 2025</t>
  </si>
  <si>
    <t>Zadavatel:</t>
  </si>
  <si>
    <t>IČ:</t>
  </si>
  <si>
    <t>MČ Praha 12, Generála Šišky 235/6, 143 00 Praha 4</t>
  </si>
  <si>
    <t>DIČ:</t>
  </si>
  <si>
    <t>Účastník:</t>
  </si>
  <si>
    <t>Vyplň údaj</t>
  </si>
  <si>
    <t>Projektant:</t>
  </si>
  <si>
    <t>HL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</si>
  <si>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</si>
  <si>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</si>
  <si>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</si>
  <si>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</si>
  <si>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</si>
  <si>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</si>
  <si>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</si>
  <si>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</si>
  <si>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</si>
  <si>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</si>
  <si>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</si>
  <si>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</si>
  <si>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</si>
  <si>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</si>
  <si>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</si>
  <si>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</si>
  <si>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</si>
  <si>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</si>
  <si>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</si>
  <si>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</si>
  <si>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</si>
  <si>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</si>
  <si>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</si>
  <si>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</si>
  <si>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</si>
  <si>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</si>
  <si>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</si>
  <si>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</si>
  <si>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</si>
  <si>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</si>
  <si>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</si>
  <si>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</si>
  <si>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</si>
  <si>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</si>
  <si>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</si>
  <si>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</si>
  <si>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</si>
  <si>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</si>
  <si>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</si>
  <si>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</si>
  <si>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</si>
  <si>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</si>
  <si>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</si>
  <si>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</si>
  <si>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</si>
  <si>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Hloubení</t>
  </si>
  <si>
    <t>Hloubení jam</t>
  </si>
  <si>
    <t>m3</t>
  </si>
  <si>
    <t>55,071</t>
  </si>
  <si>
    <t>2</t>
  </si>
  <si>
    <t>Zeleň</t>
  </si>
  <si>
    <t>m2</t>
  </si>
  <si>
    <t>73,92</t>
  </si>
  <si>
    <t>KRYCÍ LIST SOUPISU PRACÍ</t>
  </si>
  <si>
    <t>Suť_ŽB</t>
  </si>
  <si>
    <t>Suť ŽB</t>
  </si>
  <si>
    <t>t</t>
  </si>
  <si>
    <t>3,36</t>
  </si>
  <si>
    <t>Suť_živice</t>
  </si>
  <si>
    <t>Suť živice</t>
  </si>
  <si>
    <t>4,86</t>
  </si>
  <si>
    <t>Suť_kamenivo</t>
  </si>
  <si>
    <t>Suť kamenivo</t>
  </si>
  <si>
    <t>6,406</t>
  </si>
  <si>
    <t>Suť_beton</t>
  </si>
  <si>
    <t>Suť beton</t>
  </si>
  <si>
    <t>13,806</t>
  </si>
  <si>
    <t>Suť_celkem</t>
  </si>
  <si>
    <t>Suť celkem</t>
  </si>
  <si>
    <t>28,432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</si>
  <si>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</si>
  <si>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</si>
  <si>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</si>
  <si>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</si>
  <si>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</si>
  <si>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</si>
  <si>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</si>
  <si>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</si>
  <si>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</si>
  <si>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</si>
  <si>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</si>
  <si>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D3 - Ostatní Práce:</t>
  </si>
  <si>
    <t>D1 - Potrubí a tvarovky:</t>
  </si>
  <si>
    <t>D2 - Sestava pro odvzdušnění na potrubí: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</si>
  <si>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</si>
  <si>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</si>
  <si>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</si>
  <si>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</si>
  <si>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</si>
  <si>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</si>
  <si>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</si>
  <si>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</si>
  <si>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</si>
  <si>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</si>
  <si>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</si>
  <si>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</si>
  <si>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</si>
  <si>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</si>
  <si>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</si>
  <si>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</si>
  <si>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</si>
  <si>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</si>
  <si>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</si>
  <si>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</si>
  <si>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</si>
  <si>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</si>
  <si>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</si>
  <si>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</si>
  <si>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</si>
  <si>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CS ÚRS 2025 02</t>
  </si>
  <si>
    <t>4</t>
  </si>
  <si>
    <t>-514358902</t>
  </si>
  <si>
    <t>Online PSC</t>
  </si>
  <si>
    <t>https://podminky.urs.cz/item/CS_URS_2025_02/113107122</t>
  </si>
  <si>
    <t>VV</t>
  </si>
  <si>
    <t>Odstranění kameniva drceného tl. 200mm</t>
  </si>
  <si>
    <t>"SJ4: 4700x4700 mm, asfaltová silnice" 4,700*4,700</t>
  </si>
  <si>
    <t>Součet</t>
  </si>
  <si>
    <t>113107132</t>
  </si>
  <si>
    <t>Odstranění podkladů nebo krytů ručně s přemístěním hmot na skládku na vzdálenost do 3 m nebo s naložením na dopravní prostředek z betonu prostého, o tl. vrstvy přes 150 do 300 mm</t>
  </si>
  <si>
    <t>1790760276</t>
  </si>
  <si>
    <t>https://podminky.urs.cz/item/CS_URS_2025_02/113107132</t>
  </si>
  <si>
    <t>Odstranění betonu tl. 250mm</t>
  </si>
  <si>
    <t>3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</si>
  <si>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</si>
  <si>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</si>
  <si>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-1836367210</t>
  </si>
  <si>
    <t>https://podminky.urs.cz/item/CS_URS_2025_02/113107142</t>
  </si>
  <si>
    <t>Odstranění vrstvy ACO 11 tl. 50mm a ACO 16 tl. 50mm</t>
  </si>
  <si>
    <t>121112003</t>
  </si>
  <si>
    <t>Sejmutí ornice ručně při souvislé ploše, tl. vrstvy do 200 mm</t>
  </si>
  <si>
    <t>-602493486</t>
  </si>
  <si>
    <t>https://podminky.urs.cz/item/CS_URS_2025_02/121112003</t>
  </si>
  <si>
    <t>Ornice tl. 150mm, odvoz na skládku</t>
  </si>
  <si>
    <t>"SJ1: 5400x3800 mm, zeleň" 5,400*3,800</t>
  </si>
  <si>
    <t>"SJ2: 3500x2800 mm, zeleň" 3,500*2,800</t>
  </si>
  <si>
    <t>"VJ1: 1600x1250 mm, zeleň" 1,600*1,250</t>
  </si>
  <si>
    <t>"SJ5: 4500x4500 mm, zeleň" 4,500*4,500</t>
  </si>
  <si>
    <t>"SJ6: 3500x3500 mm, zeleň" 3,500*3,500</t>
  </si>
  <si>
    <t>"SJ7: 3500x2600 mm, zeleň" 3,500*2,600</t>
  </si>
  <si>
    <t>5</t>
  </si>
  <si>
    <t>131313702</t>
  </si>
  <si>
    <t>Hloubení nezapažených jam ručně s urovnáním dna do předepsaného profilu a spádu v hornině třídy těžitelnosti II skupiny 4 nesoudržných</t>
  </si>
  <si>
    <t>-1177407014</t>
  </si>
  <si>
    <t>https://podminky.urs.cz/item/CS_URS_2025_02/131313702</t>
  </si>
  <si>
    <t>"SJ1: 5400x3800 mm, zeleň" 5,400*3,800*(0,800-0,150)</t>
  </si>
  <si>
    <t>"SJ2: 3500x2800 mm, zeleň" 3,500*2,800*(0,800-0,150)</t>
  </si>
  <si>
    <t>"VJ1: 1600x1250 mm, zeleň" 1,600*1,250*(0,900-0,150)</t>
  </si>
  <si>
    <t>"SJ4: 4700x4700 mm, asfaltová silnice" 4,700*4,700*(0,900-0,550)</t>
  </si>
  <si>
    <t>"SJ5: 4500x4500 mm, zeleň" 4,500*4,500*(0,800-0,150)</t>
  </si>
  <si>
    <t>"SJ6: 3500x3500 mm, zeleň" 3,500*3,500*(0,800-0,150)</t>
  </si>
  <si>
    <t>"SJ7: 3500x2600 mm, zeleň" 3,500*2,600*(0,700-0,150)</t>
  </si>
  <si>
    <t>Hloubení*0,50</t>
  </si>
  <si>
    <t>6</t>
  </si>
  <si>
    <t>131351102</t>
  </si>
  <si>
    <t>Hloubení nezapažených jam a zářezů strojně s urovnáním dna do předepsaného profilu a spádu v hornině třídy těžitelnosti II skupiny 4 přes 20 do 50 m3</t>
  </si>
  <si>
    <t>1053505545</t>
  </si>
  <si>
    <t>https://podminky.urs.cz/item/CS_URS_2025_02/131351102</t>
  </si>
  <si>
    <t>7</t>
  </si>
  <si>
    <t>132525R</t>
  </si>
  <si>
    <t>Stavební práce pro sekundární stavební jámy</t>
  </si>
  <si>
    <t>kpl</t>
  </si>
  <si>
    <t>-216919467</t>
  </si>
  <si>
    <t>P</t>
  </si>
  <si>
    <t>Poznámka k položce:_x000d_
Součástí jsou zemní práce, svahování, bourání vstupů do stávající trasy teplovodu včetně následného zabetonování vstupu, zásypu jámy a uvedení povrchů do původního stavu.</t>
  </si>
  <si>
    <t>Využití této položky bude určeno při realizaci</t>
  </si>
  <si>
    <t>"Sekundární stavební jámy SSJ1, SSJ2, SSJ3, SSJ4, SSJ5 - realizace v případě potřeby - změna plánované trasy, nutnost otevřít další vstup" 5,000</t>
  </si>
  <si>
    <t>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</si>
  <si>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</si>
  <si>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</si>
  <si>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188236709</t>
  </si>
  <si>
    <t>https://podminky.urs.cz/item/CS_URS_2025_02/162751137</t>
  </si>
  <si>
    <t>"Ornice" Zeleň*0,150</t>
  </si>
  <si>
    <t>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</si>
  <si>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</si>
  <si>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</si>
  <si>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1974607306</t>
  </si>
  <si>
    <t>https://podminky.urs.cz/item/CS_URS_2025_02/162751139</t>
  </si>
  <si>
    <t>Hloubení*5</t>
  </si>
  <si>
    <t>"Ornice" Zeleň*0,150*5</t>
  </si>
  <si>
    <t>10</t>
  </si>
  <si>
    <t>171201231</t>
  </si>
  <si>
    <t>Poplatek za uložení stavebního odpadu na recyklační skládce (skládkovné) zeminy a kamení zatříděného do Katalogu odpadů pod kódem 17 05 04</t>
  </si>
  <si>
    <t>-639181143</t>
  </si>
  <si>
    <t>https://podminky.urs.cz/item/CS_URS_2025_02/171201231</t>
  </si>
  <si>
    <t>Hloubení*1,67</t>
  </si>
  <si>
    <t>"Ornice" Zeleň*0,150*1,67</t>
  </si>
  <si>
    <t>11</t>
  </si>
  <si>
    <t>171251201</t>
  </si>
  <si>
    <t>Uložení sypaniny na skládky nebo meziskládky bez hutnění s upravením uložené sypaniny do předepsaného tvaru</t>
  </si>
  <si>
    <t>1022697195</t>
  </si>
  <si>
    <t>https://podminky.urs.cz/item/CS_URS_2025_02/171251201</t>
  </si>
  <si>
    <t>174111101</t>
  </si>
  <si>
    <t>Zásyp sypaninou z jakékoliv horniny ručně s uložením výkopku ve vrstvách se zhutněním jam, šachet, rýh nebo kolem objektů v těchto vykopávkách</t>
  </si>
  <si>
    <t>-385060319</t>
  </si>
  <si>
    <t>https://podminky.urs.cz/item/CS_URS_2025_02/174111101</t>
  </si>
  <si>
    <t>13</t>
  </si>
  <si>
    <t>M</t>
  </si>
  <si>
    <t>58344171</t>
  </si>
  <si>
    <t>štěrkodrť frakce 0/32</t>
  </si>
  <si>
    <t>-254534963</t>
  </si>
  <si>
    <t>55,071*2,01 'Přepočtené koeficientem množství</t>
  </si>
  <si>
    <t>14</t>
  </si>
  <si>
    <t>181311103</t>
  </si>
  <si>
    <t>Rozprostření a urovnání ornice v rovině nebo ve svahu sklonu do 1:5 ručně při souvislé ploše, tl. vrstvy do 200 mm</t>
  </si>
  <si>
    <t>-918997943</t>
  </si>
  <si>
    <t>https://podminky.urs.cz/item/CS_URS_2025_02/181311103</t>
  </si>
  <si>
    <t>15</t>
  </si>
  <si>
    <t>10364101</t>
  </si>
  <si>
    <t>zemina pro terénní úpravy - ornice</t>
  </si>
  <si>
    <t>198931940</t>
  </si>
  <si>
    <t>73,92*1,67 'Přepočtené koeficientem množství</t>
  </si>
  <si>
    <t>16</t>
  </si>
  <si>
    <t>181411131</t>
  </si>
  <si>
    <t>Založení trávníku na půdě předem připravené plochy do 1000 m2 výsevem včetně utažení parkového v rovině nebo na svahu do 1:5</t>
  </si>
  <si>
    <t>-1876961392</t>
  </si>
  <si>
    <t>https://podminky.urs.cz/item/CS_URS_2025_02/181411131</t>
  </si>
  <si>
    <t>17</t>
  </si>
  <si>
    <t>00572410</t>
  </si>
  <si>
    <t>osivo směs travní parková</t>
  </si>
  <si>
    <t>kg</t>
  </si>
  <si>
    <t>-577994311</t>
  </si>
  <si>
    <t>73,92*0,02 'Přepočtené koeficientem množství</t>
  </si>
  <si>
    <t>18</t>
  </si>
  <si>
    <t>181913111</t>
  </si>
  <si>
    <t>Úprava pláně vyrovnáním výškových rozdílů ručně v hornině třídy těžitelnosti II skupiny 4 bez zhutnění</t>
  </si>
  <si>
    <t>1054526981</t>
  </si>
  <si>
    <t>https://podminky.urs.cz/item/CS_URS_2025_02/181913111</t>
  </si>
  <si>
    <t>19</t>
  </si>
  <si>
    <t>184813511</t>
  </si>
  <si>
    <t>Chemické odplevelení půdy před založením kultury, trávníku nebo zpevněných ploch ručně o jakékoli výměře postřikem na široko v rovině nebo na svahu do 1:5</t>
  </si>
  <si>
    <t>-1475693848</t>
  </si>
  <si>
    <t>https://podminky.urs.cz/item/CS_URS_2025_02/184813511</t>
  </si>
  <si>
    <t>20</t>
  </si>
  <si>
    <t>184813521</t>
  </si>
  <si>
    <t>Chemické odplevelení po založení kultury ručně postřikem na široko v rovině nebo na svahu do 1:5</t>
  </si>
  <si>
    <t>345112801</t>
  </si>
  <si>
    <t>https://podminky.urs.cz/item/CS_URS_2025_02/184813521</t>
  </si>
  <si>
    <t>Vodorovné konstrukce</t>
  </si>
  <si>
    <t>47422013R</t>
  </si>
  <si>
    <t>Stropy šachet z monolitického ŽB tl. přes 80mm včetně bednění, odbědnění a ošetření včetně izolace proti zemní vodě</t>
  </si>
  <si>
    <t>1896772980</t>
  </si>
  <si>
    <t>Předpoklad tl. stropu 100mm</t>
  </si>
  <si>
    <t>"SJ1: 5400x3800 mm, zeleň" 1,250*1,600</t>
  </si>
  <si>
    <t>"SJ2: 3500x2800 mm, zeleň" 1,250*1,600</t>
  </si>
  <si>
    <t>"VJ1: 1600x1250 mm, zeleň" 1,250*1,600</t>
  </si>
  <si>
    <t>"SJ4: 4700x4700 mm, asfaltová silnice" 1,250*1,600</t>
  </si>
  <si>
    <t>"SJ5: 4500x4500 mm, zeleň" 1,250*1,600</t>
  </si>
  <si>
    <t>"SJ6: 3500x3500 mm, zeleň" 1,250*1,600</t>
  </si>
  <si>
    <t>"SJ7: 3500x2600 mm, zeleň" 1,250*1,600</t>
  </si>
  <si>
    <t>Komunikace pozemní</t>
  </si>
  <si>
    <t>22</t>
  </si>
  <si>
    <t>564861011</t>
  </si>
  <si>
    <t>Podklad ze štěrkodrti ŠD s rozprostřením a zhutněním plochy jednotlivě do 100 m2, po zhutnění tl. 200 mm</t>
  </si>
  <si>
    <t>2109308385</t>
  </si>
  <si>
    <t>https://podminky.urs.cz/item/CS_URS_2025_02/564861011</t>
  </si>
  <si>
    <t>Kamenivo tl. 200mm</t>
  </si>
  <si>
    <t>23</t>
  </si>
  <si>
    <t>572341111</t>
  </si>
  <si>
    <t>Vyspravení krytu komunikací po překopech inženýrských sítí plochy přes 15 m2 asfaltovým betonem ACO, po zhutnění tl. přes 30 do 50 mm</t>
  </si>
  <si>
    <t>1915018468</t>
  </si>
  <si>
    <t>https://podminky.urs.cz/item/CS_URS_2025_02/572341111</t>
  </si>
  <si>
    <t>ACO 11 tl. 50mm a ACO 16 tl. 50mm</t>
  </si>
  <si>
    <t>"SJ4: 4700x4700 mm, asfaltová silnice" 4,700*4,700*2</t>
  </si>
  <si>
    <t>24</t>
  </si>
  <si>
    <t>581141114</t>
  </si>
  <si>
    <t>Kryt cementobetonový silničních komunikací skupiny CB I tl. 250 mm</t>
  </si>
  <si>
    <t>-1194469813</t>
  </si>
  <si>
    <t>https://podminky.urs.cz/item/CS_URS_2025_02/581141114</t>
  </si>
  <si>
    <t>Beton tl. 250mm</t>
  </si>
  <si>
    <t>Ostatní konstrukce a práce, bourání</t>
  </si>
  <si>
    <t>25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</si>
  <si>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</si>
  <si>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</si>
  <si>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m</t>
  </si>
  <si>
    <t>-1533560438</t>
  </si>
  <si>
    <t>https://podminky.urs.cz/item/CS_URS_2025_02/919732211</t>
  </si>
  <si>
    <t>"SJ4: 4700x4700 mm, asfaltová silnice" 4,700*4</t>
  </si>
  <si>
    <t>26</t>
  </si>
  <si>
    <t>919735112</t>
  </si>
  <si>
    <t>Řezání stávajícího živičného krytu nebo podkladu hloubky přes 50 do 100 mm</t>
  </si>
  <si>
    <t>-1042484694</t>
  </si>
  <si>
    <t>https://podminky.urs.cz/item/CS_URS_2025_02/919735112</t>
  </si>
  <si>
    <t>27</t>
  </si>
  <si>
    <t>963051113</t>
  </si>
  <si>
    <t>Bourání železobetonových stropů deskových, tl. přes 80 mm</t>
  </si>
  <si>
    <t>188873205</t>
  </si>
  <si>
    <t>https://podminky.urs.cz/item/CS_URS_2025_02/963051113</t>
  </si>
  <si>
    <t>"SJ1: 5400x3800 mm, zeleň" 1,250*1,600*0,100</t>
  </si>
  <si>
    <t>"SJ2: 3500x2800 mm, zeleň" 1,250*1,600*0,100</t>
  </si>
  <si>
    <t>"VJ1: 1600x1250 mm, zeleň" 1,250*1,600*0,100</t>
  </si>
  <si>
    <t>"SJ4: 4700x4700 mm, asfaltová silnice" 1,250*1,600*0,100</t>
  </si>
  <si>
    <t>"SJ5: 4500x4500 mm, zeleň" 1,250*1,600*0,100</t>
  </si>
  <si>
    <t>"SJ6: 3500x3500 mm, zeleň" 1,250*1,600*0,100</t>
  </si>
  <si>
    <t>"SJ7: 3500x2600 mm, zeleň" 1,250*1,600*0,100</t>
  </si>
  <si>
    <t>997</t>
  </si>
  <si>
    <t>Doprava suti a vybouraných hmot</t>
  </si>
  <si>
    <t>28</t>
  </si>
  <si>
    <t>997002511</t>
  </si>
  <si>
    <t>Vodorovné přemístění suti a vybouraných hmot bez naložení, se složením a hrubým urovnáním na vzdálenost do 1 km</t>
  </si>
  <si>
    <t>-776878842</t>
  </si>
  <si>
    <t>https://podminky.urs.cz/item/CS_URS_2025_02/997002511</t>
  </si>
  <si>
    <t>29</t>
  </si>
  <si>
    <t>997002519</t>
  </si>
  <si>
    <t>Vodorovné přemístění suti a vybouraných hmot bez naložení, se složením a hrubým urovnáním Příplatek k ceně za každý další započatý 1 km přes 1 km</t>
  </si>
  <si>
    <t>856125287</t>
  </si>
  <si>
    <t>https://podminky.urs.cz/item/CS_URS_2025_02/997002519</t>
  </si>
  <si>
    <t>Suť_celkem*14</t>
  </si>
  <si>
    <t>30</t>
  </si>
  <si>
    <t>997002611</t>
  </si>
  <si>
    <t>Nakládání suti a vybouraných hmot na dopravní prostředek pro vodorovné přemístění</t>
  </si>
  <si>
    <t>1130273919</t>
  </si>
  <si>
    <t>https://podminky.urs.cz/item/CS_URS_2025_02/997002611</t>
  </si>
  <si>
    <t>"Kamenivo" 6,406</t>
  </si>
  <si>
    <t>"Beton" 13,806</t>
  </si>
  <si>
    <t>"Živice" 4,860</t>
  </si>
  <si>
    <t>"ŽB" 3,360</t>
  </si>
  <si>
    <t>31</t>
  </si>
  <si>
    <t>997013861</t>
  </si>
  <si>
    <t>Poplatek za uložení stavebního odpadu na recyklační skládce (skládkovné) z prostého betonu zatříděného do Katalogu odpadů pod kódem 17 01 01</t>
  </si>
  <si>
    <t>286319025</t>
  </si>
  <si>
    <t>https://podminky.urs.cz/item/CS_URS_2025_02/997013861</t>
  </si>
  <si>
    <t>32</t>
  </si>
  <si>
    <t>997013873</t>
  </si>
  <si>
    <t>41618455</t>
  </si>
  <si>
    <t>https://podminky.urs.cz/item/CS_URS_2025_02/997013873</t>
  </si>
  <si>
    <t>33</t>
  </si>
  <si>
    <t>997013875</t>
  </si>
  <si>
    <t>Poplatek za uložení stavebního odpadu na recyklační skládce (skládkovné) asfaltového bez obsahu dehtu zatříděného do Katalogu odpadů pod kódem 17 03 02</t>
  </si>
  <si>
    <t>-348147006</t>
  </si>
  <si>
    <t>https://podminky.urs.cz/item/CS_URS_2025_02/997013875</t>
  </si>
  <si>
    <t>34</t>
  </si>
  <si>
    <t>997221625</t>
  </si>
  <si>
    <t>Poplatek za uložení stavebního odpadu na skládce (skládkovné) z armovaného betonu zatříděného do Katalogu odpadů pod kódem 17 01 01</t>
  </si>
  <si>
    <t>236625688</t>
  </si>
  <si>
    <t>https://podminky.urs.cz/item/CS_URS_2025_02/997221625</t>
  </si>
  <si>
    <t>998</t>
  </si>
  <si>
    <t>Přesun hmot</t>
  </si>
  <si>
    <t>35</t>
  </si>
  <si>
    <t>998272201</t>
  </si>
  <si>
    <t>Přesun hmot pro trubní vedení z ocelových trub svařovaných pro vodovody, plynovody, teplovody, shybky, produktovody v otevřeném výkopu dopravní vzdálenost do 15 m</t>
  </si>
  <si>
    <t>655703047</t>
  </si>
  <si>
    <t>https://podminky.urs.cz/item/CS_URS_2025_02/998272201</t>
  </si>
  <si>
    <t>D3</t>
  </si>
  <si>
    <t>Ostatní Práce:</t>
  </si>
  <si>
    <t>36</t>
  </si>
  <si>
    <t>Pol25</t>
  </si>
  <si>
    <t>Napojení na stávající rozvod předpokládaná dimenze napojení DN 80</t>
  </si>
  <si>
    <t>ks</t>
  </si>
  <si>
    <t>1231669055</t>
  </si>
  <si>
    <t>37</t>
  </si>
  <si>
    <t>Pol26</t>
  </si>
  <si>
    <t>Demontáž stávajícího ocelového potrubí DN80 vč. Veškorého příslušenství v šachtách š1, š3 , š4, ě12 a spojovací chodby mezi šactami 3 a 4 a v místech napoejní na stávající rozvod (2x modyr klíč, 1 kraát mateřská škola, ekologické likvidace - přepodkláaná délka potrubí cca 100 metrů - přepokládaný počet KU cca 10 ks - přepokládaný počet vypouštěcích ventilů cca 8 ks - přepokládaný počet odvzdušňovacích ventilů cca 8 ks</t>
  </si>
  <si>
    <t>hod</t>
  </si>
  <si>
    <t>-823605350</t>
  </si>
  <si>
    <t>38</t>
  </si>
  <si>
    <t>Pol27</t>
  </si>
  <si>
    <t>Záslepka stávajích rozvodů DN80</t>
  </si>
  <si>
    <t>1608502879</t>
  </si>
  <si>
    <t>39</t>
  </si>
  <si>
    <t>Pol28</t>
  </si>
  <si>
    <t>Ocelové potrubí DN80</t>
  </si>
  <si>
    <t>1506032390</t>
  </si>
  <si>
    <t>40</t>
  </si>
  <si>
    <t>Pol29</t>
  </si>
  <si>
    <t>Izolace na potrubí DN 80, tl. 60 mm</t>
  </si>
  <si>
    <t>-1388037347</t>
  </si>
  <si>
    <t>41</t>
  </si>
  <si>
    <t>Pol30</t>
  </si>
  <si>
    <t>Montáž izolvaného potrubí včetně izolace</t>
  </si>
  <si>
    <t>-136149474</t>
  </si>
  <si>
    <t>42</t>
  </si>
  <si>
    <t>Pol31</t>
  </si>
  <si>
    <t>Vypouštěcí ventily DN15</t>
  </si>
  <si>
    <t>-2000533333</t>
  </si>
  <si>
    <t>43</t>
  </si>
  <si>
    <t>Pol32</t>
  </si>
  <si>
    <t>Kulové ventily DN80</t>
  </si>
  <si>
    <t>496048082</t>
  </si>
  <si>
    <t>44</t>
  </si>
  <si>
    <t>Pol33</t>
  </si>
  <si>
    <t>Potrubí PVC DN 200 2m - chránička pro protahování teplovodu</t>
  </si>
  <si>
    <t>376946073</t>
  </si>
  <si>
    <t>45</t>
  </si>
  <si>
    <t>Pol34</t>
  </si>
  <si>
    <t>montáž PVC potrubí včetně protažení</t>
  </si>
  <si>
    <t>-1658878709</t>
  </si>
  <si>
    <t>46</t>
  </si>
  <si>
    <t>Pol35</t>
  </si>
  <si>
    <t>Chránička HDPE PE d50x4,6</t>
  </si>
  <si>
    <t>-1198219393</t>
  </si>
  <si>
    <t>47</t>
  </si>
  <si>
    <t>Pol36</t>
  </si>
  <si>
    <t>Protažení chráničky v kolektorech</t>
  </si>
  <si>
    <t>561695468</t>
  </si>
  <si>
    <t>48</t>
  </si>
  <si>
    <t>Pol37</t>
  </si>
  <si>
    <t>Kabelový žlab 12m včetně příslušenství</t>
  </si>
  <si>
    <t>647072988</t>
  </si>
  <si>
    <t>49</t>
  </si>
  <si>
    <t>Pol38</t>
  </si>
  <si>
    <t>Vypuštění soustavy vytápění – (přepokládaný objem vody teplovodů – 4 m3 vody, objem otopných soustav cca 10 m3)</t>
  </si>
  <si>
    <t>-2099583550</t>
  </si>
  <si>
    <t>50</t>
  </si>
  <si>
    <t>Pol39</t>
  </si>
  <si>
    <t>Proplach potrubí vytápění, včetně stávajících rozvodů – (přepokládaný objem vody teplovodů – 4 m3 vody, objem otopných soustav cca 10 m3)</t>
  </si>
  <si>
    <t>-1739086606</t>
  </si>
  <si>
    <t>51</t>
  </si>
  <si>
    <t>Pol40</t>
  </si>
  <si>
    <t>Napouštění soustavy vytápění upravenou vodou – (přepokládaný objem vody teplovodů – 4 m3 vody, objem otopných soustav cca 10 m3)</t>
  </si>
  <si>
    <t>960674712</t>
  </si>
  <si>
    <t>52</t>
  </si>
  <si>
    <t>Pol41</t>
  </si>
  <si>
    <t>Montážní a těsnící materiál</t>
  </si>
  <si>
    <t>-2018605313</t>
  </si>
  <si>
    <t>53</t>
  </si>
  <si>
    <t>Pol42</t>
  </si>
  <si>
    <t>Doprava</t>
  </si>
  <si>
    <t>211129822</t>
  </si>
  <si>
    <t>54</t>
  </si>
  <si>
    <t>Pol43</t>
  </si>
  <si>
    <t>Topná zkouška</t>
  </si>
  <si>
    <t>-605992761</t>
  </si>
  <si>
    <t>55</t>
  </si>
  <si>
    <t>Pol44</t>
  </si>
  <si>
    <t>Tlaková zkouška</t>
  </si>
  <si>
    <t>-1200058978</t>
  </si>
  <si>
    <t>56</t>
  </si>
  <si>
    <t>Pol45</t>
  </si>
  <si>
    <t>Zaregulování soustavy</t>
  </si>
  <si>
    <t>-420474773</t>
  </si>
  <si>
    <t>57</t>
  </si>
  <si>
    <t>Pol46</t>
  </si>
  <si>
    <t>Pokládka potrubí do chrániček (přesný popis viz TZ!!!)</t>
  </si>
  <si>
    <t>-392198558</t>
  </si>
  <si>
    <t>58</t>
  </si>
  <si>
    <t>Pol47</t>
  </si>
  <si>
    <t>Koordinační činnost</t>
  </si>
  <si>
    <t>791087885</t>
  </si>
  <si>
    <t>D1</t>
  </si>
  <si>
    <t>Potrubí a tvarovky:</t>
  </si>
  <si>
    <t>59</t>
  </si>
  <si>
    <t>Pol1</t>
  </si>
  <si>
    <t xml:space="preserve">PB d90 (DN80) - UT - OD160 mm- Kotelna  - Š3 - přívod</t>
  </si>
  <si>
    <t>-404834639</t>
  </si>
  <si>
    <t>60</t>
  </si>
  <si>
    <t>Pol2</t>
  </si>
  <si>
    <t xml:space="preserve">PB d90 (DN80) - UT - OD160 mm- Kotelna  - Š3 -zpátečka</t>
  </si>
  <si>
    <t>-310073455</t>
  </si>
  <si>
    <t>61</t>
  </si>
  <si>
    <t>Pol3</t>
  </si>
  <si>
    <t>PB d90 (DN80) - UT - OD160 mm- Š3 - Š1- přívod</t>
  </si>
  <si>
    <t>1677210527</t>
  </si>
  <si>
    <t>62</t>
  </si>
  <si>
    <t>Pol4</t>
  </si>
  <si>
    <t>PB d90 (DN80) - UT - OD160 mm- Š3 - Š1 - zpátečka</t>
  </si>
  <si>
    <t>2041552979</t>
  </si>
  <si>
    <t>63</t>
  </si>
  <si>
    <t>-1099913676</t>
  </si>
  <si>
    <t>64</t>
  </si>
  <si>
    <t>1691443771</t>
  </si>
  <si>
    <t>65</t>
  </si>
  <si>
    <t>Pol5</t>
  </si>
  <si>
    <t>PB d90 (DN80) - UT - 6 m/tyč - OD160 mm - napojení kotelny</t>
  </si>
  <si>
    <t>-717545251</t>
  </si>
  <si>
    <t>66</t>
  </si>
  <si>
    <t>Pol6</t>
  </si>
  <si>
    <t>PB d90 (DN80) - UT - 6 m/tyč - OD160 mm - napojení MŠ - Smolkova</t>
  </si>
  <si>
    <t>1328497889</t>
  </si>
  <si>
    <t>67</t>
  </si>
  <si>
    <t>-2016139424</t>
  </si>
  <si>
    <t>68</t>
  </si>
  <si>
    <t>2118533595</t>
  </si>
  <si>
    <t>69</t>
  </si>
  <si>
    <t>-1772413042</t>
  </si>
  <si>
    <t>70</t>
  </si>
  <si>
    <t>1842542520</t>
  </si>
  <si>
    <t>71</t>
  </si>
  <si>
    <t>-899667518</t>
  </si>
  <si>
    <t>72</t>
  </si>
  <si>
    <t>Pol7</t>
  </si>
  <si>
    <t>PB d90 (DN80) - UT - 6 m/tyč - OD160 mm - napojení ZŠ + MŠ - Modrý klíč</t>
  </si>
  <si>
    <t>436265235</t>
  </si>
  <si>
    <t>73</t>
  </si>
  <si>
    <t>Pol8</t>
  </si>
  <si>
    <t>Izolační souprava spoje - OD160 mm</t>
  </si>
  <si>
    <t>-1695244126</t>
  </si>
  <si>
    <t>74</t>
  </si>
  <si>
    <t>Pol9</t>
  </si>
  <si>
    <t>Fixační objímka pro PB d90</t>
  </si>
  <si>
    <t>-974494980</t>
  </si>
  <si>
    <t>75</t>
  </si>
  <si>
    <t>Pol10</t>
  </si>
  <si>
    <t>Ukončovací manžeta pro d90-d50 - OD160 mm</t>
  </si>
  <si>
    <t>-665340314</t>
  </si>
  <si>
    <t>76</t>
  </si>
  <si>
    <t>Pol11</t>
  </si>
  <si>
    <t>Prefab.předizol. T-kus OD160/090 - OD160/090 - OD160/090 -přímý</t>
  </si>
  <si>
    <t>1441733810</t>
  </si>
  <si>
    <t>77</t>
  </si>
  <si>
    <t>Pol12</t>
  </si>
  <si>
    <t>Prefab.předizol. T-kus OD160/090-OD160/090-OD160/090-etáž</t>
  </si>
  <si>
    <t>-1233256082</t>
  </si>
  <si>
    <t>78</t>
  </si>
  <si>
    <t>Pol13</t>
  </si>
  <si>
    <t xml:space="preserve">Prefab.předizol. oblouk d90/90° (1,0x1,5m) - OD160 -  pro lomy na trase</t>
  </si>
  <si>
    <t>1745452360</t>
  </si>
  <si>
    <t>79</t>
  </si>
  <si>
    <t>Pol14</t>
  </si>
  <si>
    <t xml:space="preserve">Prefab.předizol. oblouk d90/90° (1,0x1,5m) - OD160 -  2 x pro vstupy podlahou do kotelny,  x do ZŠ a 2 x do MŠ Modrý klíč</t>
  </si>
  <si>
    <t>1180317762</t>
  </si>
  <si>
    <t>80</t>
  </si>
  <si>
    <t>Pol15</t>
  </si>
  <si>
    <t>PB-el.spojka d90</t>
  </si>
  <si>
    <t>1514013971</t>
  </si>
  <si>
    <t>81</t>
  </si>
  <si>
    <t>Pol16</t>
  </si>
  <si>
    <t>PB-lem.nákružek polyfúzní - plochý d90</t>
  </si>
  <si>
    <t>1517059519</t>
  </si>
  <si>
    <t>82</t>
  </si>
  <si>
    <t>Pol17</t>
  </si>
  <si>
    <t xml:space="preserve">Ploché těsnění  KZ EPDM G-ST-P/K 142x84x4/5 pro d90-DN80</t>
  </si>
  <si>
    <t>-918451549</t>
  </si>
  <si>
    <t>83</t>
  </si>
  <si>
    <t>Pol18</t>
  </si>
  <si>
    <t>Otočná příruba d90-DN80, PN10, vnitřní světlost 110 mm - ocel. odlitek</t>
  </si>
  <si>
    <t>1980808277</t>
  </si>
  <si>
    <t>D2</t>
  </si>
  <si>
    <t>Sestava pro odvzdušnění na potrubí:</t>
  </si>
  <si>
    <t>84</t>
  </si>
  <si>
    <t>Pol19</t>
  </si>
  <si>
    <t>PB-el.T-kus d90</t>
  </si>
  <si>
    <t>-1325467445</t>
  </si>
  <si>
    <t>85</t>
  </si>
  <si>
    <t>Pol20</t>
  </si>
  <si>
    <t>PB-el.redukce d90/d63</t>
  </si>
  <si>
    <t>1683100870</t>
  </si>
  <si>
    <t>86</t>
  </si>
  <si>
    <t>Pol21</t>
  </si>
  <si>
    <t>PB-el.redukce d63-d25</t>
  </si>
  <si>
    <t>-2117345026</t>
  </si>
  <si>
    <t>87</t>
  </si>
  <si>
    <t>Pol22</t>
  </si>
  <si>
    <t>PB el.ventil d25(DN20) - BTV 2 HWS</t>
  </si>
  <si>
    <t>852645468</t>
  </si>
  <si>
    <t>88</t>
  </si>
  <si>
    <t>Pol23</t>
  </si>
  <si>
    <t>PB-trubka d25 x 2,3 mm/1m - TV&amp;C</t>
  </si>
  <si>
    <t>-273381202</t>
  </si>
  <si>
    <t>89</t>
  </si>
  <si>
    <t>Pol24</t>
  </si>
  <si>
    <t xml:space="preserve">PB-koleno polyfúzní  d25/90° - pro zhotovení , "zobáčku"</t>
  </si>
  <si>
    <t>899979880</t>
  </si>
  <si>
    <t>VRN</t>
  </si>
  <si>
    <t>Vedlejší rozpočtové náklady</t>
  </si>
  <si>
    <t>VRN1</t>
  </si>
  <si>
    <t>Průzkumné, zeměměřičské a projektové práce</t>
  </si>
  <si>
    <t>90</t>
  </si>
  <si>
    <t>012384000</t>
  </si>
  <si>
    <t>Ověřovací geodetická měření a měření fyzikálních veličin</t>
  </si>
  <si>
    <t>1024</t>
  </si>
  <si>
    <t>-1488768896</t>
  </si>
  <si>
    <t>https://podminky.urs.cz/item/CS_URS_2025_02/012384000</t>
  </si>
  <si>
    <t>91</t>
  </si>
  <si>
    <t>012444000</t>
  </si>
  <si>
    <t>Geodetické měření skutečného provedení stavby</t>
  </si>
  <si>
    <t>-489688642</t>
  </si>
  <si>
    <t>https://podminky.urs.cz/item/CS_URS_2025_02/012444000</t>
  </si>
  <si>
    <t>92</t>
  </si>
  <si>
    <t>013254000</t>
  </si>
  <si>
    <t>Dokumentace skutečného provedení stavby</t>
  </si>
  <si>
    <t>-1570521365</t>
  </si>
  <si>
    <t>https://podminky.urs.cz/item/CS_URS_2025_02/013254000</t>
  </si>
  <si>
    <t>93</t>
  </si>
  <si>
    <t>013274000</t>
  </si>
  <si>
    <t>Pasportizace objektu před započetím prací</t>
  </si>
  <si>
    <t>1906117488</t>
  </si>
  <si>
    <t>https://podminky.urs.cz/item/CS_URS_2025_02/013274000</t>
  </si>
  <si>
    <t>94</t>
  </si>
  <si>
    <t>013284000</t>
  </si>
  <si>
    <t>Pasportizace objektu po provedení prací</t>
  </si>
  <si>
    <t>-1034413465</t>
  </si>
  <si>
    <t>https://podminky.urs.cz/item/CS_URS_2025_02/013284000</t>
  </si>
  <si>
    <t>VRN3</t>
  </si>
  <si>
    <t>Zařízení staveniště</t>
  </si>
  <si>
    <t>95</t>
  </si>
  <si>
    <t>030001000</t>
  </si>
  <si>
    <t>-2027586967</t>
  </si>
  <si>
    <t>https://podminky.urs.cz/item/CS_URS_2025_02/030001000</t>
  </si>
  <si>
    <t>VRN6</t>
  </si>
  <si>
    <t>Územní vlivy</t>
  </si>
  <si>
    <t>96</t>
  </si>
  <si>
    <t>060001000</t>
  </si>
  <si>
    <t>-1704839172</t>
  </si>
  <si>
    <t>https://podminky.urs.cz/item/CS_URS_2025_02/060001000</t>
  </si>
  <si>
    <t>VRN7</t>
  </si>
  <si>
    <t>Provozní vlivy</t>
  </si>
  <si>
    <t>97</t>
  </si>
  <si>
    <t>070001000</t>
  </si>
  <si>
    <t>623892506</t>
  </si>
  <si>
    <t>https://podminky.urs.cz/item/CS_URS_2025_02/070001000</t>
  </si>
  <si>
    <t>SEZNAM FIGUR</t>
  </si>
  <si>
    <t>Výměra</t>
  </si>
  <si>
    <t>Použití figury:</t>
  </si>
  <si>
    <t>Hloubení nezapažených jam v nesoudržných horninách třídy těžitelnosti II skupiny 4 ručně</t>
  </si>
  <si>
    <t>Hloubení jam nezapažených v hornině třídy těžitelnosti II skupiny 4 objem do 50 m3 strojně</t>
  </si>
  <si>
    <t>Vodorovné přemístění přes 9 000 do 10000 m výkopku/sypaniny z horniny třídy těžitelnosti II skupiny 4 a 5</t>
  </si>
  <si>
    <t>Příplatek k vodorovnému přemístění výkopku/sypaniny z horniny třídy těžitelnosti II skupiny 4 a 5 ZKD 1000 m přes 10000 m</t>
  </si>
  <si>
    <t>Poplatek za uložení zeminy a kamení na recyklační skládce (skládkovné) kód odpadu 17 05 04</t>
  </si>
  <si>
    <t>Uložení sypaniny na skládky nebo meziskládky</t>
  </si>
  <si>
    <t>Zásyp jam, šachet rýh nebo kolem objektů sypaninou se zhutněním ručně</t>
  </si>
  <si>
    <t>Nakládání suti a vybouraných hmot</t>
  </si>
  <si>
    <t>Poplatek za uložení stavebního odpadu na recyklační skládce (skládkovné) z prostého betonu kód odpadu 17 01 01</t>
  </si>
  <si>
    <t>Vodorovné přemístění suti a vybouraných hmot bez naložení ale se složením a urovnáním do 1 km</t>
  </si>
  <si>
    <t>Příplatek ZKD 1 km přemístění suti a vybouraných hmot</t>
  </si>
  <si>
    <t>Poplatek za uložení na skládce (skládkovné) stavebního odpadu železobetonového kód odpadu 17 01 01</t>
  </si>
  <si>
    <t>Sejmutí ornice tl vrstvy do 200 mm ručně</t>
  </si>
  <si>
    <t>Rozprostření ornice tl vrstvy do 200 mm v rovině nebo ve svahu do 1:5 ručně</t>
  </si>
  <si>
    <t>Založení parkového trávníku výsevem pl do 1000 m2 v rovině a ve svahu do 1:5</t>
  </si>
  <si>
    <t>Úprava pláně v hornině třídy těžitelnosti II skupiny 4 bez zhutnění ručně</t>
  </si>
  <si>
    <t>Chemické odplevelení před založením kultury postřikem na široko v rovině a svahu do 1:5 ručně</t>
  </si>
  <si>
    <t>Chemické odplevelení po založení kultury postřikem na široko v rovině a svahu do 1:5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</si>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</sst>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22" TargetMode="External" /><Relationship Id="rId2" Type="http://schemas.openxmlformats.org/officeDocument/2006/relationships/hyperlink" Target="https://podminky.urs.cz/item/CS_URS_2025_02/113107132" TargetMode="External" /><Relationship Id="rId3" Type="http://schemas.openxmlformats.org/officeDocument/2006/relationships/hyperlink" Target="https://podminky.urs.cz/item/CS_URS_2025_02/113107142" TargetMode="External" /><Relationship Id="rId4" Type="http://schemas.openxmlformats.org/officeDocument/2006/relationships/hyperlink" Target="https://podminky.urs.cz/item/CS_URS_2025_02/121112003" TargetMode="External" /><Relationship Id="rId5" Type="http://schemas.openxmlformats.org/officeDocument/2006/relationships/hyperlink" Target="https://podminky.urs.cz/item/CS_URS_2025_02/131313702" TargetMode="External" /><Relationship Id="rId6" Type="http://schemas.openxmlformats.org/officeDocument/2006/relationships/hyperlink" Target="https://podminky.urs.cz/item/CS_URS_2025_02/131351102" TargetMode="External" /><Relationship Id="rId7" Type="http://schemas.openxmlformats.org/officeDocument/2006/relationships/hyperlink" Target="https://podminky.urs.cz/item/CS_URS_2025_02/162751137" TargetMode="External" /><Relationship Id="rId8" Type="http://schemas.openxmlformats.org/officeDocument/2006/relationships/hyperlink" Target="https://podminky.urs.cz/item/CS_URS_2025_02/162751139" TargetMode="External" /><Relationship Id="rId9" Type="http://schemas.openxmlformats.org/officeDocument/2006/relationships/hyperlink" Target="https://podminky.urs.cz/item/CS_URS_2025_02/171201231" TargetMode="External" /><Relationship Id="rId10" Type="http://schemas.openxmlformats.org/officeDocument/2006/relationships/hyperlink" Target="https://podminky.urs.cz/item/CS_URS_2025_02/171251201" TargetMode="External" /><Relationship Id="rId11" Type="http://schemas.openxmlformats.org/officeDocument/2006/relationships/hyperlink" Target="https://podminky.urs.cz/item/CS_URS_2025_02/174111101" TargetMode="External" /><Relationship Id="rId12" Type="http://schemas.openxmlformats.org/officeDocument/2006/relationships/hyperlink" Target="https://podminky.urs.cz/item/CS_URS_2025_02/181311103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13111" TargetMode="External" /><Relationship Id="rId15" Type="http://schemas.openxmlformats.org/officeDocument/2006/relationships/hyperlink" Target="https://podminky.urs.cz/item/CS_URS_2025_02/184813511" TargetMode="External" /><Relationship Id="rId16" Type="http://schemas.openxmlformats.org/officeDocument/2006/relationships/hyperlink" Target="https://podminky.urs.cz/item/CS_URS_2025_02/184813521" TargetMode="External" /><Relationship Id="rId17" Type="http://schemas.openxmlformats.org/officeDocument/2006/relationships/hyperlink" Target="https://podminky.urs.cz/item/CS_URS_2025_02/564861011" TargetMode="External" /><Relationship Id="rId18" Type="http://schemas.openxmlformats.org/officeDocument/2006/relationships/hyperlink" Target="https://podminky.urs.cz/item/CS_URS_2025_02/572341111" TargetMode="External" /><Relationship Id="rId19" Type="http://schemas.openxmlformats.org/officeDocument/2006/relationships/hyperlink" Target="https://podminky.urs.cz/item/CS_URS_2025_02/581141114" TargetMode="External" /><Relationship Id="rId20" Type="http://schemas.openxmlformats.org/officeDocument/2006/relationships/hyperlink" Target="https://podminky.urs.cz/item/CS_URS_2025_02/919732211" TargetMode="External" /><Relationship Id="rId21" Type="http://schemas.openxmlformats.org/officeDocument/2006/relationships/hyperlink" Target="https://podminky.urs.cz/item/CS_URS_2025_02/919735112" TargetMode="External" /><Relationship Id="rId22" Type="http://schemas.openxmlformats.org/officeDocument/2006/relationships/hyperlink" Target="https://podminky.urs.cz/item/CS_URS_2025_02/963051113" TargetMode="External" /><Relationship Id="rId23" Type="http://schemas.openxmlformats.org/officeDocument/2006/relationships/hyperlink" Target="https://podminky.urs.cz/item/CS_URS_2025_02/997002511" TargetMode="External" /><Relationship Id="rId24" Type="http://schemas.openxmlformats.org/officeDocument/2006/relationships/hyperlink" Target="https://podminky.urs.cz/item/CS_URS_2025_02/997002519" TargetMode="External" /><Relationship Id="rId25" Type="http://schemas.openxmlformats.org/officeDocument/2006/relationships/hyperlink" Target="https://podminky.urs.cz/item/CS_URS_2025_02/997002611" TargetMode="External" /><Relationship Id="rId26" Type="http://schemas.openxmlformats.org/officeDocument/2006/relationships/hyperlink" Target="https://podminky.urs.cz/item/CS_URS_2025_02/997013861" TargetMode="External" /><Relationship Id="rId27" Type="http://schemas.openxmlformats.org/officeDocument/2006/relationships/hyperlink" Target="https://podminky.urs.cz/item/CS_URS_2025_02/997013873" TargetMode="External" /><Relationship Id="rId28" Type="http://schemas.openxmlformats.org/officeDocument/2006/relationships/hyperlink" Target="https://podminky.urs.cz/item/CS_URS_2025_02/997013875" TargetMode="External" /><Relationship Id="rId29" Type="http://schemas.openxmlformats.org/officeDocument/2006/relationships/hyperlink" Target="https://podminky.urs.cz/item/CS_URS_2025_02/997221625" TargetMode="External" /><Relationship Id="rId30" Type="http://schemas.openxmlformats.org/officeDocument/2006/relationships/hyperlink" Target="https://podminky.urs.cz/item/CS_URS_2025_02/998272201" TargetMode="External" /><Relationship Id="rId31" Type="http://schemas.openxmlformats.org/officeDocument/2006/relationships/hyperlink" Target="https://podminky.urs.cz/item/CS_URS_2025_02/012384000" TargetMode="External" /><Relationship Id="rId32" Type="http://schemas.openxmlformats.org/officeDocument/2006/relationships/hyperlink" Target="https://podminky.urs.cz/item/CS_URS_2025_02/012444000" TargetMode="External" /><Relationship Id="rId33" Type="http://schemas.openxmlformats.org/officeDocument/2006/relationships/hyperlink" Target="https://podminky.urs.cz/item/CS_URS_2025_02/013254000" TargetMode="External" /><Relationship Id="rId34" Type="http://schemas.openxmlformats.org/officeDocument/2006/relationships/hyperlink" Target="https://podminky.urs.cz/item/CS_URS_2025_02/013274000" TargetMode="External" /><Relationship Id="rId35" Type="http://schemas.openxmlformats.org/officeDocument/2006/relationships/hyperlink" Target="https://podminky.urs.cz/item/CS_URS_2025_02/013284000" TargetMode="External" /><Relationship Id="rId36" Type="http://schemas.openxmlformats.org/officeDocument/2006/relationships/hyperlink" Target="https://podminky.urs.cz/item/CS_URS_2025_02/030001000" TargetMode="External" /><Relationship Id="rId37" Type="http://schemas.openxmlformats.org/officeDocument/2006/relationships/hyperlink" Target="https://podminky.urs.cz/item/CS_URS_2025_02/060001000" TargetMode="External" /><Relationship Id="rId38" Type="http://schemas.openxmlformats.org/officeDocument/2006/relationships/hyperlink" Target="https://podminky.urs.cz/item/CS_URS_2025_02/070001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teplovodu od kotelny Smolkova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ulice Smolkova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MČ Praha 12, Generála Šišky 235/6, 143 00 Praha 4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HL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Výměna teplovodu od k...'!J28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'1 - Výměna teplovodu od k...'!P88</f>
        <v>0</v>
      </c>
      <c r="AV55" s="121">
        <f>'1 - Výměna teplovodu od k...'!J31</f>
        <v>0</v>
      </c>
      <c r="AW55" s="121">
        <f>'1 - Výměna teplovodu od k...'!J32</f>
        <v>0</v>
      </c>
      <c r="AX55" s="121">
        <f>'1 - Výměna teplovodu od k...'!J33</f>
        <v>0</v>
      </c>
      <c r="AY55" s="121">
        <f>'1 - Výměna teplovodu od k...'!J34</f>
        <v>0</v>
      </c>
      <c r="AZ55" s="121">
        <f>'1 - Výměna teplovodu od k...'!F31</f>
        <v>0</v>
      </c>
      <c r="BA55" s="121">
        <f>'1 - Výměna teplovodu od k...'!F32</f>
        <v>0</v>
      </c>
      <c r="BB55" s="121">
        <f>'1 - Výměna teplovodu od k...'!F33</f>
        <v>0</v>
      </c>
      <c r="BC55" s="121">
        <f>'1 - Výměna teplovodu od k...'!F34</f>
        <v>0</v>
      </c>
      <c r="BD55" s="123">
        <f>'1 - Výměna teplovodu od k...'!F35</f>
        <v>0</v>
      </c>
      <c r="BE55" s="7"/>
      <c r="BT55" s="124" t="s">
        <v>14</v>
      </c>
      <c r="BU55" s="124" t="s">
        <v>77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6jyErQhxDnaQXAjY7/H4xZQm288WJbM4ZVWxXZGLEZ0tENzNbPq3WPZ7W0R+OdgCueIB5AwTZHuKURK0AWDP3w==" hashValue="0Ah6gaM7eHkiDRDoJeMejMHWeGEErk03NNn2s9BrpzgoUjLBWTFNKFD+Isxe4Off4DyzAKC4FyEefjee1Iz5M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Výměna teplovodu od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  <c r="AZ2" s="125" t="s">
        <v>78</v>
      </c>
      <c r="BA2" s="125" t="s">
        <v>79</v>
      </c>
      <c r="BB2" s="125" t="s">
        <v>80</v>
      </c>
      <c r="BC2" s="125" t="s">
        <v>81</v>
      </c>
      <c r="BD2" s="12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  <c r="AZ3" s="125" t="s">
        <v>83</v>
      </c>
      <c r="BA3" s="125" t="s">
        <v>83</v>
      </c>
      <c r="BB3" s="125" t="s">
        <v>84</v>
      </c>
      <c r="BC3" s="125" t="s">
        <v>85</v>
      </c>
      <c r="BD3" s="125" t="s">
        <v>82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  <c r="AZ4" s="125" t="s">
        <v>87</v>
      </c>
      <c r="BA4" s="125" t="s">
        <v>88</v>
      </c>
      <c r="BB4" s="125" t="s">
        <v>89</v>
      </c>
      <c r="BC4" s="125" t="s">
        <v>90</v>
      </c>
      <c r="BD4" s="125" t="s">
        <v>82</v>
      </c>
    </row>
    <row r="5" s="1" customFormat="1" ht="6.96" customHeight="1">
      <c r="B5" s="22"/>
      <c r="L5" s="22"/>
      <c r="AZ5" s="125" t="s">
        <v>91</v>
      </c>
      <c r="BA5" s="125" t="s">
        <v>92</v>
      </c>
      <c r="BB5" s="125" t="s">
        <v>89</v>
      </c>
      <c r="BC5" s="125" t="s">
        <v>93</v>
      </c>
      <c r="BD5" s="125" t="s">
        <v>82</v>
      </c>
    </row>
    <row r="6" s="2" customFormat="1" ht="12" customHeight="1">
      <c r="A6" s="40"/>
      <c r="B6" s="46"/>
      <c r="C6" s="40"/>
      <c r="D6" s="130" t="s">
        <v>16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Z6" s="125" t="s">
        <v>94</v>
      </c>
      <c r="BA6" s="125" t="s">
        <v>95</v>
      </c>
      <c r="BB6" s="125" t="s">
        <v>89</v>
      </c>
      <c r="BC6" s="125" t="s">
        <v>96</v>
      </c>
      <c r="BD6" s="125" t="s">
        <v>82</v>
      </c>
    </row>
    <row r="7" s="2" customFormat="1" ht="16.5" customHeight="1">
      <c r="A7" s="40"/>
      <c r="B7" s="46"/>
      <c r="C7" s="40"/>
      <c r="D7" s="40"/>
      <c r="E7" s="132" t="s">
        <v>17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Z7" s="125" t="s">
        <v>97</v>
      </c>
      <c r="BA7" s="125" t="s">
        <v>98</v>
      </c>
      <c r="BB7" s="125" t="s">
        <v>89</v>
      </c>
      <c r="BC7" s="125" t="s">
        <v>99</v>
      </c>
      <c r="BD7" s="125" t="s">
        <v>82</v>
      </c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25" t="s">
        <v>100</v>
      </c>
      <c r="BA8" s="125" t="s">
        <v>101</v>
      </c>
      <c r="BB8" s="125" t="s">
        <v>89</v>
      </c>
      <c r="BC8" s="125" t="s">
        <v>102</v>
      </c>
      <c r="BD8" s="125" t="s">
        <v>82</v>
      </c>
    </row>
    <row r="9" s="2" customFormat="1" ht="12" customHeight="1">
      <c r="A9" s="40"/>
      <c r="B9" s="46"/>
      <c r="C9" s="40"/>
      <c r="D9" s="130" t="s">
        <v>18</v>
      </c>
      <c r="E9" s="40"/>
      <c r="F9" s="133" t="s">
        <v>19</v>
      </c>
      <c r="G9" s="40"/>
      <c r="H9" s="40"/>
      <c r="I9" s="130" t="s">
        <v>20</v>
      </c>
      <c r="J9" s="133" t="s">
        <v>19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21</v>
      </c>
      <c r="E10" s="40"/>
      <c r="F10" s="133" t="s">
        <v>22</v>
      </c>
      <c r="G10" s="40"/>
      <c r="H10" s="40"/>
      <c r="I10" s="130" t="s">
        <v>23</v>
      </c>
      <c r="J10" s="134" t="str">
        <f>'Rekapitulace stavby'!AN8</f>
        <v>20. 9. 2025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25</v>
      </c>
      <c r="E12" s="40"/>
      <c r="F12" s="40"/>
      <c r="G12" s="40"/>
      <c r="H12" s="40"/>
      <c r="I12" s="130" t="s">
        <v>26</v>
      </c>
      <c r="J12" s="133" t="s">
        <v>19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27</v>
      </c>
      <c r="F13" s="40"/>
      <c r="G13" s="40"/>
      <c r="H13" s="40"/>
      <c r="I13" s="130" t="s">
        <v>28</v>
      </c>
      <c r="J13" s="133" t="s">
        <v>19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29</v>
      </c>
      <c r="E15" s="40"/>
      <c r="F15" s="40"/>
      <c r="G15" s="40"/>
      <c r="H15" s="40"/>
      <c r="I15" s="130" t="s">
        <v>26</v>
      </c>
      <c r="J15" s="35" t="str">
        <f>'Rekapitulace stavby'!AN13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3"/>
      <c r="G16" s="133"/>
      <c r="H16" s="133"/>
      <c r="I16" s="130" t="s">
        <v>28</v>
      </c>
      <c r="J16" s="35" t="str">
        <f>'Rekapitulace stavby'!AN14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31</v>
      </c>
      <c r="E18" s="40"/>
      <c r="F18" s="40"/>
      <c r="G18" s="40"/>
      <c r="H18" s="40"/>
      <c r="I18" s="130" t="s">
        <v>26</v>
      </c>
      <c r="J18" s="133" t="s">
        <v>19</v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">
        <v>32</v>
      </c>
      <c r="F19" s="40"/>
      <c r="G19" s="40"/>
      <c r="H19" s="40"/>
      <c r="I19" s="130" t="s">
        <v>28</v>
      </c>
      <c r="J19" s="133" t="s">
        <v>19</v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34</v>
      </c>
      <c r="E21" s="40"/>
      <c r="F21" s="40"/>
      <c r="G21" s="40"/>
      <c r="H21" s="40"/>
      <c r="I21" s="130" t="s">
        <v>26</v>
      </c>
      <c r="J21" s="133" t="str">
        <f>IF('Rekapitulace stavby'!AN19="","",'Rekapitulace stavby'!AN19)</f>
        <v/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tr">
        <f>IF('Rekapitulace stavby'!E20="","",'Rekapitulace stavby'!E20)</f>
        <v xml:space="preserve"> </v>
      </c>
      <c r="F22" s="40"/>
      <c r="G22" s="40"/>
      <c r="H22" s="40"/>
      <c r="I22" s="130" t="s">
        <v>28</v>
      </c>
      <c r="J22" s="133" t="str">
        <f>IF('Rekapitulace stavby'!AN20="","",'Rekapitulace stavby'!AN20)</f>
        <v/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36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37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38</v>
      </c>
      <c r="E28" s="40"/>
      <c r="F28" s="40"/>
      <c r="G28" s="40"/>
      <c r="H28" s="40"/>
      <c r="I28" s="40"/>
      <c r="J28" s="141">
        <f>ROUND(J88,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40</v>
      </c>
      <c r="G30" s="40"/>
      <c r="H30" s="40"/>
      <c r="I30" s="142" t="s">
        <v>39</v>
      </c>
      <c r="J30" s="142" t="s">
        <v>41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3" t="s">
        <v>42</v>
      </c>
      <c r="E31" s="130" t="s">
        <v>43</v>
      </c>
      <c r="F31" s="144">
        <f>ROUND((SUM(BE88:BE346)),  2)</f>
        <v>0</v>
      </c>
      <c r="G31" s="40"/>
      <c r="H31" s="40"/>
      <c r="I31" s="145">
        <v>0.20999999999999999</v>
      </c>
      <c r="J31" s="144">
        <f>ROUND(((SUM(BE88:BE346))*I31),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0" t="s">
        <v>44</v>
      </c>
      <c r="F32" s="144">
        <f>ROUND((SUM(BF88:BF346)),  2)</f>
        <v>0</v>
      </c>
      <c r="G32" s="40"/>
      <c r="H32" s="40"/>
      <c r="I32" s="145">
        <v>0.12</v>
      </c>
      <c r="J32" s="144">
        <f>ROUND(((SUM(BF88:BF346))*I32),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0" t="s">
        <v>45</v>
      </c>
      <c r="F33" s="144">
        <f>ROUND((SUM(BG88:BG346)),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0" t="s">
        <v>46</v>
      </c>
      <c r="F34" s="144">
        <f>ROUND((SUM(BH88:BH346)),  2)</f>
        <v>0</v>
      </c>
      <c r="G34" s="40"/>
      <c r="H34" s="40"/>
      <c r="I34" s="145">
        <v>0.12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47</v>
      </c>
      <c r="F35" s="144">
        <f>ROUND((SUM(BI88:BI346)),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48</v>
      </c>
      <c r="E37" s="148"/>
      <c r="F37" s="148"/>
      <c r="G37" s="149" t="s">
        <v>49</v>
      </c>
      <c r="H37" s="150" t="s">
        <v>50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103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Výměna teplovodu od kotelny Smolkova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ulice Smolkova</v>
      </c>
      <c r="G48" s="42"/>
      <c r="H48" s="42"/>
      <c r="I48" s="34" t="s">
        <v>23</v>
      </c>
      <c r="J48" s="74" t="str">
        <f>IF(J10="","",J10)</f>
        <v>20. 9. 2025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MČ Praha 12, Generála Šišky 235/6, 143 00 Praha 4</v>
      </c>
      <c r="G50" s="42"/>
      <c r="H50" s="42"/>
      <c r="I50" s="34" t="s">
        <v>31</v>
      </c>
      <c r="J50" s="38" t="str">
        <f>E19</f>
        <v>HL projekt s.r.o.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 xml:space="preserve"> 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104</v>
      </c>
      <c r="D53" s="158"/>
      <c r="E53" s="158"/>
      <c r="F53" s="158"/>
      <c r="G53" s="158"/>
      <c r="H53" s="158"/>
      <c r="I53" s="158"/>
      <c r="J53" s="159" t="s">
        <v>105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70</v>
      </c>
      <c r="D55" s="42"/>
      <c r="E55" s="42"/>
      <c r="F55" s="42"/>
      <c r="G55" s="42"/>
      <c r="H55" s="42"/>
      <c r="I55" s="42"/>
      <c r="J55" s="104">
        <f>J88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106</v>
      </c>
    </row>
    <row r="56" s="9" customFormat="1" ht="24.96" customHeight="1">
      <c r="A56" s="9"/>
      <c r="B56" s="161"/>
      <c r="C56" s="162"/>
      <c r="D56" s="163" t="s">
        <v>107</v>
      </c>
      <c r="E56" s="164"/>
      <c r="F56" s="164"/>
      <c r="G56" s="164"/>
      <c r="H56" s="164"/>
      <c r="I56" s="164"/>
      <c r="J56" s="165">
        <f>J89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108</v>
      </c>
      <c r="E57" s="170"/>
      <c r="F57" s="170"/>
      <c r="G57" s="170"/>
      <c r="H57" s="170"/>
      <c r="I57" s="170"/>
      <c r="J57" s="171">
        <f>J90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109</v>
      </c>
      <c r="E58" s="170"/>
      <c r="F58" s="170"/>
      <c r="G58" s="170"/>
      <c r="H58" s="170"/>
      <c r="I58" s="170"/>
      <c r="J58" s="171">
        <f>J187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110</v>
      </c>
      <c r="E59" s="170"/>
      <c r="F59" s="170"/>
      <c r="G59" s="170"/>
      <c r="H59" s="170"/>
      <c r="I59" s="170"/>
      <c r="J59" s="171">
        <f>J198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J214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112</v>
      </c>
      <c r="E61" s="170"/>
      <c r="F61" s="170"/>
      <c r="G61" s="170"/>
      <c r="H61" s="170"/>
      <c r="I61" s="170"/>
      <c r="J61" s="171">
        <f>J234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113</v>
      </c>
      <c r="E62" s="170"/>
      <c r="F62" s="170"/>
      <c r="G62" s="170"/>
      <c r="H62" s="170"/>
      <c r="I62" s="170"/>
      <c r="J62" s="171">
        <f>J266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114</v>
      </c>
      <c r="E63" s="164"/>
      <c r="F63" s="164"/>
      <c r="G63" s="164"/>
      <c r="H63" s="164"/>
      <c r="I63" s="164"/>
      <c r="J63" s="165">
        <f>J269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1"/>
      <c r="C64" s="162"/>
      <c r="D64" s="163" t="s">
        <v>115</v>
      </c>
      <c r="E64" s="164"/>
      <c r="F64" s="164"/>
      <c r="G64" s="164"/>
      <c r="H64" s="164"/>
      <c r="I64" s="164"/>
      <c r="J64" s="165">
        <f>J293</f>
        <v>0</v>
      </c>
      <c r="K64" s="162"/>
      <c r="L64" s="16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1"/>
      <c r="C65" s="162"/>
      <c r="D65" s="163" t="s">
        <v>116</v>
      </c>
      <c r="E65" s="164"/>
      <c r="F65" s="164"/>
      <c r="G65" s="164"/>
      <c r="H65" s="164"/>
      <c r="I65" s="164"/>
      <c r="J65" s="165">
        <f>J319</f>
        <v>0</v>
      </c>
      <c r="K65" s="162"/>
      <c r="L65" s="16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1"/>
      <c r="C66" s="162"/>
      <c r="D66" s="163" t="s">
        <v>117</v>
      </c>
      <c r="E66" s="164"/>
      <c r="F66" s="164"/>
      <c r="G66" s="164"/>
      <c r="H66" s="164"/>
      <c r="I66" s="164"/>
      <c r="J66" s="165">
        <f>J326</f>
        <v>0</v>
      </c>
      <c r="K66" s="162"/>
      <c r="L66" s="1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7"/>
      <c r="C67" s="168"/>
      <c r="D67" s="169" t="s">
        <v>118</v>
      </c>
      <c r="E67" s="170"/>
      <c r="F67" s="170"/>
      <c r="G67" s="170"/>
      <c r="H67" s="170"/>
      <c r="I67" s="170"/>
      <c r="J67" s="171">
        <f>J327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119</v>
      </c>
      <c r="E68" s="170"/>
      <c r="F68" s="170"/>
      <c r="G68" s="170"/>
      <c r="H68" s="170"/>
      <c r="I68" s="170"/>
      <c r="J68" s="171">
        <f>J338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120</v>
      </c>
      <c r="E69" s="170"/>
      <c r="F69" s="170"/>
      <c r="G69" s="170"/>
      <c r="H69" s="170"/>
      <c r="I69" s="170"/>
      <c r="J69" s="171">
        <f>J341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121</v>
      </c>
      <c r="E70" s="170"/>
      <c r="F70" s="170"/>
      <c r="G70" s="170"/>
      <c r="H70" s="170"/>
      <c r="I70" s="170"/>
      <c r="J70" s="171">
        <f>J344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122</v>
      </c>
      <c r="D77" s="42"/>
      <c r="E77" s="42"/>
      <c r="F77" s="42"/>
      <c r="G77" s="42"/>
      <c r="H77" s="42"/>
      <c r="I77" s="42"/>
      <c r="J77" s="42"/>
      <c r="K77" s="42"/>
      <c r="L77" s="13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E7</f>
        <v>Výměna teplovodu od kotelny Smolkova</v>
      </c>
      <c r="F80" s="42"/>
      <c r="G80" s="42"/>
      <c r="H80" s="42"/>
      <c r="I80" s="42"/>
      <c r="J80" s="42"/>
      <c r="K80" s="42"/>
      <c r="L80" s="13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F10</f>
        <v>ulice Smolkova</v>
      </c>
      <c r="G82" s="42"/>
      <c r="H82" s="42"/>
      <c r="I82" s="34" t="s">
        <v>23</v>
      </c>
      <c r="J82" s="74" t="str">
        <f>IF(J10="","",J10)</f>
        <v>20. 9. 2025</v>
      </c>
      <c r="K82" s="42"/>
      <c r="L82" s="13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E13</f>
        <v>MČ Praha 12, Generála Šišky 235/6, 143 00 Praha 4</v>
      </c>
      <c r="G84" s="42"/>
      <c r="H84" s="42"/>
      <c r="I84" s="34" t="s">
        <v>31</v>
      </c>
      <c r="J84" s="38" t="str">
        <f>E19</f>
        <v>HL projekt s.r.o.</v>
      </c>
      <c r="K84" s="42"/>
      <c r="L84" s="13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IF(E16="","",E16)</f>
        <v>Vyplň údaj</v>
      </c>
      <c r="G85" s="42"/>
      <c r="H85" s="42"/>
      <c r="I85" s="34" t="s">
        <v>34</v>
      </c>
      <c r="J85" s="38" t="str">
        <f>E22</f>
        <v xml:space="preserve"> </v>
      </c>
      <c r="K85" s="42"/>
      <c r="L85" s="13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3"/>
      <c r="B87" s="174"/>
      <c r="C87" s="175" t="s">
        <v>123</v>
      </c>
      <c r="D87" s="176" t="s">
        <v>57</v>
      </c>
      <c r="E87" s="176" t="s">
        <v>53</v>
      </c>
      <c r="F87" s="176" t="s">
        <v>54</v>
      </c>
      <c r="G87" s="176" t="s">
        <v>124</v>
      </c>
      <c r="H87" s="176" t="s">
        <v>125</v>
      </c>
      <c r="I87" s="176" t="s">
        <v>126</v>
      </c>
      <c r="J87" s="176" t="s">
        <v>105</v>
      </c>
      <c r="K87" s="177" t="s">
        <v>127</v>
      </c>
      <c r="L87" s="178"/>
      <c r="M87" s="94" t="s">
        <v>19</v>
      </c>
      <c r="N87" s="95" t="s">
        <v>42</v>
      </c>
      <c r="O87" s="95" t="s">
        <v>128</v>
      </c>
      <c r="P87" s="95" t="s">
        <v>129</v>
      </c>
      <c r="Q87" s="95" t="s">
        <v>130</v>
      </c>
      <c r="R87" s="95" t="s">
        <v>131</v>
      </c>
      <c r="S87" s="95" t="s">
        <v>132</v>
      </c>
      <c r="T87" s="96" t="s">
        <v>133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40"/>
      <c r="B88" s="41"/>
      <c r="C88" s="101" t="s">
        <v>134</v>
      </c>
      <c r="D88" s="42"/>
      <c r="E88" s="42"/>
      <c r="F88" s="42"/>
      <c r="G88" s="42"/>
      <c r="H88" s="42"/>
      <c r="I88" s="42"/>
      <c r="J88" s="179">
        <f>BK88</f>
        <v>0</v>
      </c>
      <c r="K88" s="42"/>
      <c r="L88" s="46"/>
      <c r="M88" s="97"/>
      <c r="N88" s="180"/>
      <c r="O88" s="98"/>
      <c r="P88" s="181">
        <f>P89+P269+P293+P319+P326</f>
        <v>0</v>
      </c>
      <c r="Q88" s="98"/>
      <c r="R88" s="181">
        <f>R89+R269+R293+R319+R326</f>
        <v>243.38032480000001</v>
      </c>
      <c r="S88" s="98"/>
      <c r="T88" s="182">
        <f>T89+T269+T293+T319+T326</f>
        <v>28.43215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106</v>
      </c>
      <c r="BK88" s="183">
        <f>BK89+BK269+BK293+BK319+BK326</f>
        <v>0</v>
      </c>
    </row>
    <row r="89" s="12" customFormat="1" ht="25.92" customHeight="1">
      <c r="A89" s="12"/>
      <c r="B89" s="184"/>
      <c r="C89" s="185"/>
      <c r="D89" s="186" t="s">
        <v>71</v>
      </c>
      <c r="E89" s="187" t="s">
        <v>135</v>
      </c>
      <c r="F89" s="187" t="s">
        <v>136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P90+P187+P198+P214+P234+P266</f>
        <v>0</v>
      </c>
      <c r="Q89" s="192"/>
      <c r="R89" s="193">
        <f>R90+R187+R198+R214+R234+R266</f>
        <v>243.38032480000001</v>
      </c>
      <c r="S89" s="192"/>
      <c r="T89" s="194">
        <f>T90+T187+T198+T214+T234+T266</f>
        <v>28.43215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14</v>
      </c>
      <c r="AT89" s="196" t="s">
        <v>71</v>
      </c>
      <c r="AU89" s="196" t="s">
        <v>72</v>
      </c>
      <c r="AY89" s="195" t="s">
        <v>137</v>
      </c>
      <c r="BK89" s="197">
        <f>BK90+BK187+BK198+BK214+BK234+BK266</f>
        <v>0</v>
      </c>
    </row>
    <row r="90" s="12" customFormat="1" ht="22.8" customHeight="1">
      <c r="A90" s="12"/>
      <c r="B90" s="184"/>
      <c r="C90" s="185"/>
      <c r="D90" s="186" t="s">
        <v>71</v>
      </c>
      <c r="E90" s="198" t="s">
        <v>14</v>
      </c>
      <c r="F90" s="198" t="s">
        <v>138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SUM(P91:P186)</f>
        <v>0</v>
      </c>
      <c r="Q90" s="192"/>
      <c r="R90" s="193">
        <f>SUM(R91:R186)</f>
        <v>234.140478</v>
      </c>
      <c r="S90" s="192"/>
      <c r="T90" s="194">
        <f>SUM(T91:T186)</f>
        <v>25.072150000000001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14</v>
      </c>
      <c r="AT90" s="196" t="s">
        <v>71</v>
      </c>
      <c r="AU90" s="196" t="s">
        <v>14</v>
      </c>
      <c r="AY90" s="195" t="s">
        <v>137</v>
      </c>
      <c r="BK90" s="197">
        <f>SUM(BK91:BK186)</f>
        <v>0</v>
      </c>
    </row>
    <row r="91" s="2" customFormat="1" ht="33" customHeight="1">
      <c r="A91" s="40"/>
      <c r="B91" s="41"/>
      <c r="C91" s="200" t="s">
        <v>14</v>
      </c>
      <c r="D91" s="200" t="s">
        <v>139</v>
      </c>
      <c r="E91" s="201" t="s">
        <v>140</v>
      </c>
      <c r="F91" s="202" t="s">
        <v>141</v>
      </c>
      <c r="G91" s="203" t="s">
        <v>84</v>
      </c>
      <c r="H91" s="204">
        <v>22.09</v>
      </c>
      <c r="I91" s="205"/>
      <c r="J91" s="206">
        <f>ROUND(I91*H91,2)</f>
        <v>0</v>
      </c>
      <c r="K91" s="202" t="s">
        <v>142</v>
      </c>
      <c r="L91" s="46"/>
      <c r="M91" s="207" t="s">
        <v>19</v>
      </c>
      <c r="N91" s="208" t="s">
        <v>43</v>
      </c>
      <c r="O91" s="86"/>
      <c r="P91" s="209">
        <f>O91*H91</f>
        <v>0</v>
      </c>
      <c r="Q91" s="209">
        <v>0</v>
      </c>
      <c r="R91" s="209">
        <f>Q91*H91</f>
        <v>0</v>
      </c>
      <c r="S91" s="209">
        <v>0.28999999999999998</v>
      </c>
      <c r="T91" s="210">
        <f>S91*H91</f>
        <v>6.4060999999999995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1" t="s">
        <v>143</v>
      </c>
      <c r="AT91" s="211" t="s">
        <v>139</v>
      </c>
      <c r="AU91" s="211" t="s">
        <v>82</v>
      </c>
      <c r="AY91" s="19" t="s">
        <v>137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9" t="s">
        <v>14</v>
      </c>
      <c r="BK91" s="212">
        <f>ROUND(I91*H91,2)</f>
        <v>0</v>
      </c>
      <c r="BL91" s="19" t="s">
        <v>143</v>
      </c>
      <c r="BM91" s="211" t="s">
        <v>144</v>
      </c>
    </row>
    <row r="92" s="2" customFormat="1">
      <c r="A92" s="40"/>
      <c r="B92" s="41"/>
      <c r="C92" s="42"/>
      <c r="D92" s="213" t="s">
        <v>145</v>
      </c>
      <c r="E92" s="42"/>
      <c r="F92" s="214" t="s">
        <v>146</v>
      </c>
      <c r="G92" s="42"/>
      <c r="H92" s="42"/>
      <c r="I92" s="215"/>
      <c r="J92" s="42"/>
      <c r="K92" s="42"/>
      <c r="L92" s="46"/>
      <c r="M92" s="216"/>
      <c r="N92" s="217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145</v>
      </c>
      <c r="AU92" s="19" t="s">
        <v>82</v>
      </c>
    </row>
    <row r="93" s="13" customFormat="1">
      <c r="A93" s="13"/>
      <c r="B93" s="218"/>
      <c r="C93" s="219"/>
      <c r="D93" s="220" t="s">
        <v>147</v>
      </c>
      <c r="E93" s="221" t="s">
        <v>19</v>
      </c>
      <c r="F93" s="222" t="s">
        <v>148</v>
      </c>
      <c r="G93" s="219"/>
      <c r="H93" s="221" t="s">
        <v>19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147</v>
      </c>
      <c r="AU93" s="228" t="s">
        <v>82</v>
      </c>
      <c r="AV93" s="13" t="s">
        <v>14</v>
      </c>
      <c r="AW93" s="13" t="s">
        <v>33</v>
      </c>
      <c r="AX93" s="13" t="s">
        <v>72</v>
      </c>
      <c r="AY93" s="228" t="s">
        <v>137</v>
      </c>
    </row>
    <row r="94" s="14" customFormat="1">
      <c r="A94" s="14"/>
      <c r="B94" s="229"/>
      <c r="C94" s="230"/>
      <c r="D94" s="220" t="s">
        <v>147</v>
      </c>
      <c r="E94" s="231" t="s">
        <v>19</v>
      </c>
      <c r="F94" s="232" t="s">
        <v>149</v>
      </c>
      <c r="G94" s="230"/>
      <c r="H94" s="233">
        <v>22.09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147</v>
      </c>
      <c r="AU94" s="239" t="s">
        <v>82</v>
      </c>
      <c r="AV94" s="14" t="s">
        <v>82</v>
      </c>
      <c r="AW94" s="14" t="s">
        <v>33</v>
      </c>
      <c r="AX94" s="14" t="s">
        <v>72</v>
      </c>
      <c r="AY94" s="239" t="s">
        <v>137</v>
      </c>
    </row>
    <row r="95" s="15" customFormat="1">
      <c r="A95" s="15"/>
      <c r="B95" s="240"/>
      <c r="C95" s="241"/>
      <c r="D95" s="220" t="s">
        <v>147</v>
      </c>
      <c r="E95" s="242" t="s">
        <v>19</v>
      </c>
      <c r="F95" s="243" t="s">
        <v>150</v>
      </c>
      <c r="G95" s="241"/>
      <c r="H95" s="244">
        <v>22.09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0" t="s">
        <v>147</v>
      </c>
      <c r="AU95" s="250" t="s">
        <v>82</v>
      </c>
      <c r="AV95" s="15" t="s">
        <v>143</v>
      </c>
      <c r="AW95" s="15" t="s">
        <v>33</v>
      </c>
      <c r="AX95" s="15" t="s">
        <v>14</v>
      </c>
      <c r="AY95" s="250" t="s">
        <v>137</v>
      </c>
    </row>
    <row r="96" s="2" customFormat="1" ht="24.15" customHeight="1">
      <c r="A96" s="40"/>
      <c r="B96" s="41"/>
      <c r="C96" s="200" t="s">
        <v>82</v>
      </c>
      <c r="D96" s="200" t="s">
        <v>139</v>
      </c>
      <c r="E96" s="201" t="s">
        <v>151</v>
      </c>
      <c r="F96" s="202" t="s">
        <v>152</v>
      </c>
      <c r="G96" s="203" t="s">
        <v>84</v>
      </c>
      <c r="H96" s="204">
        <v>22.09</v>
      </c>
      <c r="I96" s="205"/>
      <c r="J96" s="206">
        <f>ROUND(I96*H96,2)</f>
        <v>0</v>
      </c>
      <c r="K96" s="202" t="s">
        <v>142</v>
      </c>
      <c r="L96" s="46"/>
      <c r="M96" s="207" t="s">
        <v>19</v>
      </c>
      <c r="N96" s="208" t="s">
        <v>43</v>
      </c>
      <c r="O96" s="86"/>
      <c r="P96" s="209">
        <f>O96*H96</f>
        <v>0</v>
      </c>
      <c r="Q96" s="209">
        <v>0</v>
      </c>
      <c r="R96" s="209">
        <f>Q96*H96</f>
        <v>0</v>
      </c>
      <c r="S96" s="209">
        <v>0.625</v>
      </c>
      <c r="T96" s="210">
        <f>S96*H96</f>
        <v>13.80625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1" t="s">
        <v>143</v>
      </c>
      <c r="AT96" s="211" t="s">
        <v>139</v>
      </c>
      <c r="AU96" s="211" t="s">
        <v>82</v>
      </c>
      <c r="AY96" s="19" t="s">
        <v>137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9" t="s">
        <v>14</v>
      </c>
      <c r="BK96" s="212">
        <f>ROUND(I96*H96,2)</f>
        <v>0</v>
      </c>
      <c r="BL96" s="19" t="s">
        <v>143</v>
      </c>
      <c r="BM96" s="211" t="s">
        <v>153</v>
      </c>
    </row>
    <row r="97" s="2" customFormat="1">
      <c r="A97" s="40"/>
      <c r="B97" s="41"/>
      <c r="C97" s="42"/>
      <c r="D97" s="213" t="s">
        <v>145</v>
      </c>
      <c r="E97" s="42"/>
      <c r="F97" s="214" t="s">
        <v>154</v>
      </c>
      <c r="G97" s="42"/>
      <c r="H97" s="42"/>
      <c r="I97" s="215"/>
      <c r="J97" s="42"/>
      <c r="K97" s="42"/>
      <c r="L97" s="46"/>
      <c r="M97" s="216"/>
      <c r="N97" s="217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13" customFormat="1">
      <c r="A98" s="13"/>
      <c r="B98" s="218"/>
      <c r="C98" s="219"/>
      <c r="D98" s="220" t="s">
        <v>147</v>
      </c>
      <c r="E98" s="221" t="s">
        <v>19</v>
      </c>
      <c r="F98" s="222" t="s">
        <v>155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147</v>
      </c>
      <c r="AU98" s="228" t="s">
        <v>82</v>
      </c>
      <c r="AV98" s="13" t="s">
        <v>14</v>
      </c>
      <c r="AW98" s="13" t="s">
        <v>33</v>
      </c>
      <c r="AX98" s="13" t="s">
        <v>72</v>
      </c>
      <c r="AY98" s="228" t="s">
        <v>137</v>
      </c>
    </row>
    <row r="99" s="14" customFormat="1">
      <c r="A99" s="14"/>
      <c r="B99" s="229"/>
      <c r="C99" s="230"/>
      <c r="D99" s="220" t="s">
        <v>147</v>
      </c>
      <c r="E99" s="231" t="s">
        <v>19</v>
      </c>
      <c r="F99" s="232" t="s">
        <v>149</v>
      </c>
      <c r="G99" s="230"/>
      <c r="H99" s="233">
        <v>22.09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147</v>
      </c>
      <c r="AU99" s="239" t="s">
        <v>82</v>
      </c>
      <c r="AV99" s="14" t="s">
        <v>82</v>
      </c>
      <c r="AW99" s="14" t="s">
        <v>33</v>
      </c>
      <c r="AX99" s="14" t="s">
        <v>72</v>
      </c>
      <c r="AY99" s="239" t="s">
        <v>137</v>
      </c>
    </row>
    <row r="100" s="15" customFormat="1">
      <c r="A100" s="15"/>
      <c r="B100" s="240"/>
      <c r="C100" s="241"/>
      <c r="D100" s="220" t="s">
        <v>147</v>
      </c>
      <c r="E100" s="242" t="s">
        <v>19</v>
      </c>
      <c r="F100" s="243" t="s">
        <v>150</v>
      </c>
      <c r="G100" s="241"/>
      <c r="H100" s="244">
        <v>22.09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147</v>
      </c>
      <c r="AU100" s="250" t="s">
        <v>82</v>
      </c>
      <c r="AV100" s="15" t="s">
        <v>143</v>
      </c>
      <c r="AW100" s="15" t="s">
        <v>33</v>
      </c>
      <c r="AX100" s="15" t="s">
        <v>14</v>
      </c>
      <c r="AY100" s="250" t="s">
        <v>137</v>
      </c>
    </row>
    <row r="101" s="2" customFormat="1" ht="24.15" customHeight="1">
      <c r="A101" s="40"/>
      <c r="B101" s="41"/>
      <c r="C101" s="200" t="s">
        <v>156</v>
      </c>
      <c r="D101" s="200" t="s">
        <v>139</v>
      </c>
      <c r="E101" s="201" t="s">
        <v>157</v>
      </c>
      <c r="F101" s="202" t="s">
        <v>158</v>
      </c>
      <c r="G101" s="203" t="s">
        <v>84</v>
      </c>
      <c r="H101" s="204">
        <v>22.09</v>
      </c>
      <c r="I101" s="205"/>
      <c r="J101" s="206">
        <f>ROUND(I101*H101,2)</f>
        <v>0</v>
      </c>
      <c r="K101" s="202" t="s">
        <v>142</v>
      </c>
      <c r="L101" s="46"/>
      <c r="M101" s="207" t="s">
        <v>19</v>
      </c>
      <c r="N101" s="208" t="s">
        <v>43</v>
      </c>
      <c r="O101" s="86"/>
      <c r="P101" s="209">
        <f>O101*H101</f>
        <v>0</v>
      </c>
      <c r="Q101" s="209">
        <v>0</v>
      </c>
      <c r="R101" s="209">
        <f>Q101*H101</f>
        <v>0</v>
      </c>
      <c r="S101" s="209">
        <v>0.22</v>
      </c>
      <c r="T101" s="210">
        <f>S101*H101</f>
        <v>4.8597999999999999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1" t="s">
        <v>143</v>
      </c>
      <c r="AT101" s="211" t="s">
        <v>139</v>
      </c>
      <c r="AU101" s="211" t="s">
        <v>82</v>
      </c>
      <c r="AY101" s="19" t="s">
        <v>137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9" t="s">
        <v>14</v>
      </c>
      <c r="BK101" s="212">
        <f>ROUND(I101*H101,2)</f>
        <v>0</v>
      </c>
      <c r="BL101" s="19" t="s">
        <v>143</v>
      </c>
      <c r="BM101" s="211" t="s">
        <v>159</v>
      </c>
    </row>
    <row r="102" s="2" customFormat="1">
      <c r="A102" s="40"/>
      <c r="B102" s="41"/>
      <c r="C102" s="42"/>
      <c r="D102" s="213" t="s">
        <v>145</v>
      </c>
      <c r="E102" s="42"/>
      <c r="F102" s="214" t="s">
        <v>160</v>
      </c>
      <c r="G102" s="42"/>
      <c r="H102" s="42"/>
      <c r="I102" s="215"/>
      <c r="J102" s="42"/>
      <c r="K102" s="42"/>
      <c r="L102" s="46"/>
      <c r="M102" s="216"/>
      <c r="N102" s="217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82</v>
      </c>
    </row>
    <row r="103" s="13" customFormat="1">
      <c r="A103" s="13"/>
      <c r="B103" s="218"/>
      <c r="C103" s="219"/>
      <c r="D103" s="220" t="s">
        <v>147</v>
      </c>
      <c r="E103" s="221" t="s">
        <v>19</v>
      </c>
      <c r="F103" s="222" t="s">
        <v>161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147</v>
      </c>
      <c r="AU103" s="228" t="s">
        <v>82</v>
      </c>
      <c r="AV103" s="13" t="s">
        <v>14</v>
      </c>
      <c r="AW103" s="13" t="s">
        <v>33</v>
      </c>
      <c r="AX103" s="13" t="s">
        <v>72</v>
      </c>
      <c r="AY103" s="228" t="s">
        <v>137</v>
      </c>
    </row>
    <row r="104" s="14" customFormat="1">
      <c r="A104" s="14"/>
      <c r="B104" s="229"/>
      <c r="C104" s="230"/>
      <c r="D104" s="220" t="s">
        <v>147</v>
      </c>
      <c r="E104" s="231" t="s">
        <v>19</v>
      </c>
      <c r="F104" s="232" t="s">
        <v>149</v>
      </c>
      <c r="G104" s="230"/>
      <c r="H104" s="233">
        <v>22.09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147</v>
      </c>
      <c r="AU104" s="239" t="s">
        <v>82</v>
      </c>
      <c r="AV104" s="14" t="s">
        <v>82</v>
      </c>
      <c r="AW104" s="14" t="s">
        <v>33</v>
      </c>
      <c r="AX104" s="14" t="s">
        <v>72</v>
      </c>
      <c r="AY104" s="239" t="s">
        <v>137</v>
      </c>
    </row>
    <row r="105" s="15" customFormat="1">
      <c r="A105" s="15"/>
      <c r="B105" s="240"/>
      <c r="C105" s="241"/>
      <c r="D105" s="220" t="s">
        <v>147</v>
      </c>
      <c r="E105" s="242" t="s">
        <v>19</v>
      </c>
      <c r="F105" s="243" t="s">
        <v>150</v>
      </c>
      <c r="G105" s="241"/>
      <c r="H105" s="244">
        <v>22.09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147</v>
      </c>
      <c r="AU105" s="250" t="s">
        <v>82</v>
      </c>
      <c r="AV105" s="15" t="s">
        <v>143</v>
      </c>
      <c r="AW105" s="15" t="s">
        <v>33</v>
      </c>
      <c r="AX105" s="15" t="s">
        <v>14</v>
      </c>
      <c r="AY105" s="250" t="s">
        <v>137</v>
      </c>
    </row>
    <row r="106" s="2" customFormat="1" ht="16.5" customHeight="1">
      <c r="A106" s="40"/>
      <c r="B106" s="41"/>
      <c r="C106" s="200" t="s">
        <v>143</v>
      </c>
      <c r="D106" s="200" t="s">
        <v>139</v>
      </c>
      <c r="E106" s="201" t="s">
        <v>162</v>
      </c>
      <c r="F106" s="202" t="s">
        <v>163</v>
      </c>
      <c r="G106" s="203" t="s">
        <v>84</v>
      </c>
      <c r="H106" s="204">
        <v>73.920000000000002</v>
      </c>
      <c r="I106" s="205"/>
      <c r="J106" s="206">
        <f>ROUND(I106*H106,2)</f>
        <v>0</v>
      </c>
      <c r="K106" s="202" t="s">
        <v>142</v>
      </c>
      <c r="L106" s="46"/>
      <c r="M106" s="207" t="s">
        <v>19</v>
      </c>
      <c r="N106" s="208" t="s">
        <v>43</v>
      </c>
      <c r="O106" s="86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1" t="s">
        <v>143</v>
      </c>
      <c r="AT106" s="211" t="s">
        <v>139</v>
      </c>
      <c r="AU106" s="211" t="s">
        <v>82</v>
      </c>
      <c r="AY106" s="19" t="s">
        <v>137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9" t="s">
        <v>14</v>
      </c>
      <c r="BK106" s="212">
        <f>ROUND(I106*H106,2)</f>
        <v>0</v>
      </c>
      <c r="BL106" s="19" t="s">
        <v>143</v>
      </c>
      <c r="BM106" s="211" t="s">
        <v>164</v>
      </c>
    </row>
    <row r="107" s="2" customFormat="1">
      <c r="A107" s="40"/>
      <c r="B107" s="41"/>
      <c r="C107" s="42"/>
      <c r="D107" s="213" t="s">
        <v>145</v>
      </c>
      <c r="E107" s="42"/>
      <c r="F107" s="214" t="s">
        <v>165</v>
      </c>
      <c r="G107" s="42"/>
      <c r="H107" s="42"/>
      <c r="I107" s="215"/>
      <c r="J107" s="42"/>
      <c r="K107" s="42"/>
      <c r="L107" s="46"/>
      <c r="M107" s="216"/>
      <c r="N107" s="217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82</v>
      </c>
    </row>
    <row r="108" s="13" customFormat="1">
      <c r="A108" s="13"/>
      <c r="B108" s="218"/>
      <c r="C108" s="219"/>
      <c r="D108" s="220" t="s">
        <v>147</v>
      </c>
      <c r="E108" s="221" t="s">
        <v>19</v>
      </c>
      <c r="F108" s="222" t="s">
        <v>166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147</v>
      </c>
      <c r="AU108" s="228" t="s">
        <v>82</v>
      </c>
      <c r="AV108" s="13" t="s">
        <v>14</v>
      </c>
      <c r="AW108" s="13" t="s">
        <v>33</v>
      </c>
      <c r="AX108" s="13" t="s">
        <v>72</v>
      </c>
      <c r="AY108" s="228" t="s">
        <v>137</v>
      </c>
    </row>
    <row r="109" s="14" customFormat="1">
      <c r="A109" s="14"/>
      <c r="B109" s="229"/>
      <c r="C109" s="230"/>
      <c r="D109" s="220" t="s">
        <v>147</v>
      </c>
      <c r="E109" s="231" t="s">
        <v>19</v>
      </c>
      <c r="F109" s="232" t="s">
        <v>167</v>
      </c>
      <c r="G109" s="230"/>
      <c r="H109" s="233">
        <v>20.52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147</v>
      </c>
      <c r="AU109" s="239" t="s">
        <v>82</v>
      </c>
      <c r="AV109" s="14" t="s">
        <v>82</v>
      </c>
      <c r="AW109" s="14" t="s">
        <v>33</v>
      </c>
      <c r="AX109" s="14" t="s">
        <v>72</v>
      </c>
      <c r="AY109" s="239" t="s">
        <v>137</v>
      </c>
    </row>
    <row r="110" s="14" customFormat="1">
      <c r="A110" s="14"/>
      <c r="B110" s="229"/>
      <c r="C110" s="230"/>
      <c r="D110" s="220" t="s">
        <v>147</v>
      </c>
      <c r="E110" s="231" t="s">
        <v>19</v>
      </c>
      <c r="F110" s="232" t="s">
        <v>168</v>
      </c>
      <c r="G110" s="230"/>
      <c r="H110" s="233">
        <v>9.8000000000000007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147</v>
      </c>
      <c r="AU110" s="239" t="s">
        <v>82</v>
      </c>
      <c r="AV110" s="14" t="s">
        <v>82</v>
      </c>
      <c r="AW110" s="14" t="s">
        <v>33</v>
      </c>
      <c r="AX110" s="14" t="s">
        <v>72</v>
      </c>
      <c r="AY110" s="239" t="s">
        <v>137</v>
      </c>
    </row>
    <row r="111" s="14" customFormat="1">
      <c r="A111" s="14"/>
      <c r="B111" s="229"/>
      <c r="C111" s="230"/>
      <c r="D111" s="220" t="s">
        <v>147</v>
      </c>
      <c r="E111" s="231" t="s">
        <v>19</v>
      </c>
      <c r="F111" s="232" t="s">
        <v>169</v>
      </c>
      <c r="G111" s="230"/>
      <c r="H111" s="233">
        <v>2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147</v>
      </c>
      <c r="AU111" s="239" t="s">
        <v>82</v>
      </c>
      <c r="AV111" s="14" t="s">
        <v>82</v>
      </c>
      <c r="AW111" s="14" t="s">
        <v>33</v>
      </c>
      <c r="AX111" s="14" t="s">
        <v>72</v>
      </c>
      <c r="AY111" s="239" t="s">
        <v>137</v>
      </c>
    </row>
    <row r="112" s="14" customFormat="1">
      <c r="A112" s="14"/>
      <c r="B112" s="229"/>
      <c r="C112" s="230"/>
      <c r="D112" s="220" t="s">
        <v>147</v>
      </c>
      <c r="E112" s="231" t="s">
        <v>19</v>
      </c>
      <c r="F112" s="232" t="s">
        <v>170</v>
      </c>
      <c r="G112" s="230"/>
      <c r="H112" s="233">
        <v>20.25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147</v>
      </c>
      <c r="AU112" s="239" t="s">
        <v>82</v>
      </c>
      <c r="AV112" s="14" t="s">
        <v>82</v>
      </c>
      <c r="AW112" s="14" t="s">
        <v>33</v>
      </c>
      <c r="AX112" s="14" t="s">
        <v>72</v>
      </c>
      <c r="AY112" s="239" t="s">
        <v>137</v>
      </c>
    </row>
    <row r="113" s="14" customFormat="1">
      <c r="A113" s="14"/>
      <c r="B113" s="229"/>
      <c r="C113" s="230"/>
      <c r="D113" s="220" t="s">
        <v>147</v>
      </c>
      <c r="E113" s="231" t="s">
        <v>19</v>
      </c>
      <c r="F113" s="232" t="s">
        <v>171</v>
      </c>
      <c r="G113" s="230"/>
      <c r="H113" s="233">
        <v>12.25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147</v>
      </c>
      <c r="AU113" s="239" t="s">
        <v>82</v>
      </c>
      <c r="AV113" s="14" t="s">
        <v>82</v>
      </c>
      <c r="AW113" s="14" t="s">
        <v>33</v>
      </c>
      <c r="AX113" s="14" t="s">
        <v>72</v>
      </c>
      <c r="AY113" s="239" t="s">
        <v>137</v>
      </c>
    </row>
    <row r="114" s="14" customFormat="1">
      <c r="A114" s="14"/>
      <c r="B114" s="229"/>
      <c r="C114" s="230"/>
      <c r="D114" s="220" t="s">
        <v>147</v>
      </c>
      <c r="E114" s="231" t="s">
        <v>19</v>
      </c>
      <c r="F114" s="232" t="s">
        <v>172</v>
      </c>
      <c r="G114" s="230"/>
      <c r="H114" s="233">
        <v>9.0999999999999996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147</v>
      </c>
      <c r="AU114" s="239" t="s">
        <v>82</v>
      </c>
      <c r="AV114" s="14" t="s">
        <v>82</v>
      </c>
      <c r="AW114" s="14" t="s">
        <v>33</v>
      </c>
      <c r="AX114" s="14" t="s">
        <v>72</v>
      </c>
      <c r="AY114" s="239" t="s">
        <v>137</v>
      </c>
    </row>
    <row r="115" s="15" customFormat="1">
      <c r="A115" s="15"/>
      <c r="B115" s="240"/>
      <c r="C115" s="241"/>
      <c r="D115" s="220" t="s">
        <v>147</v>
      </c>
      <c r="E115" s="242" t="s">
        <v>83</v>
      </c>
      <c r="F115" s="243" t="s">
        <v>150</v>
      </c>
      <c r="G115" s="241"/>
      <c r="H115" s="244">
        <v>73.920000000000002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0" t="s">
        <v>147</v>
      </c>
      <c r="AU115" s="250" t="s">
        <v>82</v>
      </c>
      <c r="AV115" s="15" t="s">
        <v>143</v>
      </c>
      <c r="AW115" s="15" t="s">
        <v>33</v>
      </c>
      <c r="AX115" s="15" t="s">
        <v>14</v>
      </c>
      <c r="AY115" s="250" t="s">
        <v>137</v>
      </c>
    </row>
    <row r="116" s="2" customFormat="1" ht="24.15" customHeight="1">
      <c r="A116" s="40"/>
      <c r="B116" s="41"/>
      <c r="C116" s="200" t="s">
        <v>173</v>
      </c>
      <c r="D116" s="200" t="s">
        <v>139</v>
      </c>
      <c r="E116" s="201" t="s">
        <v>174</v>
      </c>
      <c r="F116" s="202" t="s">
        <v>175</v>
      </c>
      <c r="G116" s="203" t="s">
        <v>80</v>
      </c>
      <c r="H116" s="204">
        <v>27.536000000000001</v>
      </c>
      <c r="I116" s="205"/>
      <c r="J116" s="206">
        <f>ROUND(I116*H116,2)</f>
        <v>0</v>
      </c>
      <c r="K116" s="202" t="s">
        <v>142</v>
      </c>
      <c r="L116" s="46"/>
      <c r="M116" s="207" t="s">
        <v>19</v>
      </c>
      <c r="N116" s="208" t="s">
        <v>43</v>
      </c>
      <c r="O116" s="86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1" t="s">
        <v>143</v>
      </c>
      <c r="AT116" s="211" t="s">
        <v>139</v>
      </c>
      <c r="AU116" s="211" t="s">
        <v>82</v>
      </c>
      <c r="AY116" s="19" t="s">
        <v>137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9" t="s">
        <v>14</v>
      </c>
      <c r="BK116" s="212">
        <f>ROUND(I116*H116,2)</f>
        <v>0</v>
      </c>
      <c r="BL116" s="19" t="s">
        <v>143</v>
      </c>
      <c r="BM116" s="211" t="s">
        <v>176</v>
      </c>
    </row>
    <row r="117" s="2" customFormat="1">
      <c r="A117" s="40"/>
      <c r="B117" s="41"/>
      <c r="C117" s="42"/>
      <c r="D117" s="213" t="s">
        <v>145</v>
      </c>
      <c r="E117" s="42"/>
      <c r="F117" s="214" t="s">
        <v>177</v>
      </c>
      <c r="G117" s="42"/>
      <c r="H117" s="42"/>
      <c r="I117" s="215"/>
      <c r="J117" s="42"/>
      <c r="K117" s="42"/>
      <c r="L117" s="46"/>
      <c r="M117" s="216"/>
      <c r="N117" s="217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82</v>
      </c>
    </row>
    <row r="118" s="14" customFormat="1">
      <c r="A118" s="14"/>
      <c r="B118" s="229"/>
      <c r="C118" s="230"/>
      <c r="D118" s="220" t="s">
        <v>147</v>
      </c>
      <c r="E118" s="231" t="s">
        <v>19</v>
      </c>
      <c r="F118" s="232" t="s">
        <v>178</v>
      </c>
      <c r="G118" s="230"/>
      <c r="H118" s="233">
        <v>13.337999999999999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147</v>
      </c>
      <c r="AU118" s="239" t="s">
        <v>82</v>
      </c>
      <c r="AV118" s="14" t="s">
        <v>82</v>
      </c>
      <c r="AW118" s="14" t="s">
        <v>33</v>
      </c>
      <c r="AX118" s="14" t="s">
        <v>72</v>
      </c>
      <c r="AY118" s="239" t="s">
        <v>137</v>
      </c>
    </row>
    <row r="119" s="14" customFormat="1">
      <c r="A119" s="14"/>
      <c r="B119" s="229"/>
      <c r="C119" s="230"/>
      <c r="D119" s="220" t="s">
        <v>147</v>
      </c>
      <c r="E119" s="231" t="s">
        <v>19</v>
      </c>
      <c r="F119" s="232" t="s">
        <v>179</v>
      </c>
      <c r="G119" s="230"/>
      <c r="H119" s="233">
        <v>6.3700000000000001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147</v>
      </c>
      <c r="AU119" s="239" t="s">
        <v>82</v>
      </c>
      <c r="AV119" s="14" t="s">
        <v>82</v>
      </c>
      <c r="AW119" s="14" t="s">
        <v>33</v>
      </c>
      <c r="AX119" s="14" t="s">
        <v>72</v>
      </c>
      <c r="AY119" s="239" t="s">
        <v>137</v>
      </c>
    </row>
    <row r="120" s="14" customFormat="1">
      <c r="A120" s="14"/>
      <c r="B120" s="229"/>
      <c r="C120" s="230"/>
      <c r="D120" s="220" t="s">
        <v>147</v>
      </c>
      <c r="E120" s="231" t="s">
        <v>19</v>
      </c>
      <c r="F120" s="232" t="s">
        <v>180</v>
      </c>
      <c r="G120" s="230"/>
      <c r="H120" s="233">
        <v>1.5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147</v>
      </c>
      <c r="AU120" s="239" t="s">
        <v>82</v>
      </c>
      <c r="AV120" s="14" t="s">
        <v>82</v>
      </c>
      <c r="AW120" s="14" t="s">
        <v>33</v>
      </c>
      <c r="AX120" s="14" t="s">
        <v>72</v>
      </c>
      <c r="AY120" s="239" t="s">
        <v>137</v>
      </c>
    </row>
    <row r="121" s="14" customFormat="1">
      <c r="A121" s="14"/>
      <c r="B121" s="229"/>
      <c r="C121" s="230"/>
      <c r="D121" s="220" t="s">
        <v>147</v>
      </c>
      <c r="E121" s="231" t="s">
        <v>19</v>
      </c>
      <c r="F121" s="232" t="s">
        <v>181</v>
      </c>
      <c r="G121" s="230"/>
      <c r="H121" s="233">
        <v>7.7320000000000002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147</v>
      </c>
      <c r="AU121" s="239" t="s">
        <v>82</v>
      </c>
      <c r="AV121" s="14" t="s">
        <v>82</v>
      </c>
      <c r="AW121" s="14" t="s">
        <v>33</v>
      </c>
      <c r="AX121" s="14" t="s">
        <v>72</v>
      </c>
      <c r="AY121" s="239" t="s">
        <v>137</v>
      </c>
    </row>
    <row r="122" s="14" customFormat="1">
      <c r="A122" s="14"/>
      <c r="B122" s="229"/>
      <c r="C122" s="230"/>
      <c r="D122" s="220" t="s">
        <v>147</v>
      </c>
      <c r="E122" s="231" t="s">
        <v>19</v>
      </c>
      <c r="F122" s="232" t="s">
        <v>182</v>
      </c>
      <c r="G122" s="230"/>
      <c r="H122" s="233">
        <v>13.163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147</v>
      </c>
      <c r="AU122" s="239" t="s">
        <v>82</v>
      </c>
      <c r="AV122" s="14" t="s">
        <v>82</v>
      </c>
      <c r="AW122" s="14" t="s">
        <v>33</v>
      </c>
      <c r="AX122" s="14" t="s">
        <v>72</v>
      </c>
      <c r="AY122" s="239" t="s">
        <v>137</v>
      </c>
    </row>
    <row r="123" s="14" customFormat="1">
      <c r="A123" s="14"/>
      <c r="B123" s="229"/>
      <c r="C123" s="230"/>
      <c r="D123" s="220" t="s">
        <v>147</v>
      </c>
      <c r="E123" s="231" t="s">
        <v>19</v>
      </c>
      <c r="F123" s="232" t="s">
        <v>183</v>
      </c>
      <c r="G123" s="230"/>
      <c r="H123" s="233">
        <v>7.9630000000000001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147</v>
      </c>
      <c r="AU123" s="239" t="s">
        <v>82</v>
      </c>
      <c r="AV123" s="14" t="s">
        <v>82</v>
      </c>
      <c r="AW123" s="14" t="s">
        <v>33</v>
      </c>
      <c r="AX123" s="14" t="s">
        <v>72</v>
      </c>
      <c r="AY123" s="239" t="s">
        <v>137</v>
      </c>
    </row>
    <row r="124" s="14" customFormat="1">
      <c r="A124" s="14"/>
      <c r="B124" s="229"/>
      <c r="C124" s="230"/>
      <c r="D124" s="220" t="s">
        <v>147</v>
      </c>
      <c r="E124" s="231" t="s">
        <v>19</v>
      </c>
      <c r="F124" s="232" t="s">
        <v>184</v>
      </c>
      <c r="G124" s="230"/>
      <c r="H124" s="233">
        <v>5.0049999999999999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147</v>
      </c>
      <c r="AU124" s="239" t="s">
        <v>82</v>
      </c>
      <c r="AV124" s="14" t="s">
        <v>82</v>
      </c>
      <c r="AW124" s="14" t="s">
        <v>33</v>
      </c>
      <c r="AX124" s="14" t="s">
        <v>72</v>
      </c>
      <c r="AY124" s="239" t="s">
        <v>137</v>
      </c>
    </row>
    <row r="125" s="15" customFormat="1">
      <c r="A125" s="15"/>
      <c r="B125" s="240"/>
      <c r="C125" s="241"/>
      <c r="D125" s="220" t="s">
        <v>147</v>
      </c>
      <c r="E125" s="242" t="s">
        <v>78</v>
      </c>
      <c r="F125" s="243" t="s">
        <v>150</v>
      </c>
      <c r="G125" s="241"/>
      <c r="H125" s="244">
        <v>55.070999999999998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0" t="s">
        <v>147</v>
      </c>
      <c r="AU125" s="250" t="s">
        <v>82</v>
      </c>
      <c r="AV125" s="15" t="s">
        <v>143</v>
      </c>
      <c r="AW125" s="15" t="s">
        <v>33</v>
      </c>
      <c r="AX125" s="15" t="s">
        <v>72</v>
      </c>
      <c r="AY125" s="250" t="s">
        <v>137</v>
      </c>
    </row>
    <row r="126" s="14" customFormat="1">
      <c r="A126" s="14"/>
      <c r="B126" s="229"/>
      <c r="C126" s="230"/>
      <c r="D126" s="220" t="s">
        <v>147</v>
      </c>
      <c r="E126" s="231" t="s">
        <v>19</v>
      </c>
      <c r="F126" s="232" t="s">
        <v>185</v>
      </c>
      <c r="G126" s="230"/>
      <c r="H126" s="233">
        <v>27.536000000000001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147</v>
      </c>
      <c r="AU126" s="239" t="s">
        <v>82</v>
      </c>
      <c r="AV126" s="14" t="s">
        <v>82</v>
      </c>
      <c r="AW126" s="14" t="s">
        <v>33</v>
      </c>
      <c r="AX126" s="14" t="s">
        <v>72</v>
      </c>
      <c r="AY126" s="239" t="s">
        <v>137</v>
      </c>
    </row>
    <row r="127" s="15" customFormat="1">
      <c r="A127" s="15"/>
      <c r="B127" s="240"/>
      <c r="C127" s="241"/>
      <c r="D127" s="220" t="s">
        <v>147</v>
      </c>
      <c r="E127" s="242" t="s">
        <v>19</v>
      </c>
      <c r="F127" s="243" t="s">
        <v>150</v>
      </c>
      <c r="G127" s="241"/>
      <c r="H127" s="244">
        <v>27.536000000000001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147</v>
      </c>
      <c r="AU127" s="250" t="s">
        <v>82</v>
      </c>
      <c r="AV127" s="15" t="s">
        <v>143</v>
      </c>
      <c r="AW127" s="15" t="s">
        <v>33</v>
      </c>
      <c r="AX127" s="15" t="s">
        <v>14</v>
      </c>
      <c r="AY127" s="250" t="s">
        <v>137</v>
      </c>
    </row>
    <row r="128" s="2" customFormat="1" ht="24.15" customHeight="1">
      <c r="A128" s="40"/>
      <c r="B128" s="41"/>
      <c r="C128" s="200" t="s">
        <v>186</v>
      </c>
      <c r="D128" s="200" t="s">
        <v>139</v>
      </c>
      <c r="E128" s="201" t="s">
        <v>187</v>
      </c>
      <c r="F128" s="202" t="s">
        <v>188</v>
      </c>
      <c r="G128" s="203" t="s">
        <v>80</v>
      </c>
      <c r="H128" s="204">
        <v>27.536000000000001</v>
      </c>
      <c r="I128" s="205"/>
      <c r="J128" s="206">
        <f>ROUND(I128*H128,2)</f>
        <v>0</v>
      </c>
      <c r="K128" s="202" t="s">
        <v>142</v>
      </c>
      <c r="L128" s="46"/>
      <c r="M128" s="207" t="s">
        <v>19</v>
      </c>
      <c r="N128" s="208" t="s">
        <v>43</v>
      </c>
      <c r="O128" s="86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1" t="s">
        <v>143</v>
      </c>
      <c r="AT128" s="211" t="s">
        <v>139</v>
      </c>
      <c r="AU128" s="211" t="s">
        <v>82</v>
      </c>
      <c r="AY128" s="19" t="s">
        <v>137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9" t="s">
        <v>14</v>
      </c>
      <c r="BK128" s="212">
        <f>ROUND(I128*H128,2)</f>
        <v>0</v>
      </c>
      <c r="BL128" s="19" t="s">
        <v>143</v>
      </c>
      <c r="BM128" s="211" t="s">
        <v>189</v>
      </c>
    </row>
    <row r="129" s="2" customFormat="1">
      <c r="A129" s="40"/>
      <c r="B129" s="41"/>
      <c r="C129" s="42"/>
      <c r="D129" s="213" t="s">
        <v>145</v>
      </c>
      <c r="E129" s="42"/>
      <c r="F129" s="214" t="s">
        <v>190</v>
      </c>
      <c r="G129" s="42"/>
      <c r="H129" s="42"/>
      <c r="I129" s="215"/>
      <c r="J129" s="42"/>
      <c r="K129" s="42"/>
      <c r="L129" s="46"/>
      <c r="M129" s="216"/>
      <c r="N129" s="217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82</v>
      </c>
    </row>
    <row r="130" s="14" customFormat="1">
      <c r="A130" s="14"/>
      <c r="B130" s="229"/>
      <c r="C130" s="230"/>
      <c r="D130" s="220" t="s">
        <v>147</v>
      </c>
      <c r="E130" s="231" t="s">
        <v>19</v>
      </c>
      <c r="F130" s="232" t="s">
        <v>185</v>
      </c>
      <c r="G130" s="230"/>
      <c r="H130" s="233">
        <v>27.536000000000001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147</v>
      </c>
      <c r="AU130" s="239" t="s">
        <v>82</v>
      </c>
      <c r="AV130" s="14" t="s">
        <v>82</v>
      </c>
      <c r="AW130" s="14" t="s">
        <v>33</v>
      </c>
      <c r="AX130" s="14" t="s">
        <v>72</v>
      </c>
      <c r="AY130" s="239" t="s">
        <v>137</v>
      </c>
    </row>
    <row r="131" s="15" customFormat="1">
      <c r="A131" s="15"/>
      <c r="B131" s="240"/>
      <c r="C131" s="241"/>
      <c r="D131" s="220" t="s">
        <v>147</v>
      </c>
      <c r="E131" s="242" t="s">
        <v>19</v>
      </c>
      <c r="F131" s="243" t="s">
        <v>150</v>
      </c>
      <c r="G131" s="241"/>
      <c r="H131" s="244">
        <v>27.536000000000001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0" t="s">
        <v>147</v>
      </c>
      <c r="AU131" s="250" t="s">
        <v>82</v>
      </c>
      <c r="AV131" s="15" t="s">
        <v>143</v>
      </c>
      <c r="AW131" s="15" t="s">
        <v>33</v>
      </c>
      <c r="AX131" s="15" t="s">
        <v>14</v>
      </c>
      <c r="AY131" s="250" t="s">
        <v>137</v>
      </c>
    </row>
    <row r="132" s="2" customFormat="1" ht="16.5" customHeight="1">
      <c r="A132" s="40"/>
      <c r="B132" s="41"/>
      <c r="C132" s="200" t="s">
        <v>191</v>
      </c>
      <c r="D132" s="200" t="s">
        <v>139</v>
      </c>
      <c r="E132" s="201" t="s">
        <v>192</v>
      </c>
      <c r="F132" s="202" t="s">
        <v>193</v>
      </c>
      <c r="G132" s="203" t="s">
        <v>194</v>
      </c>
      <c r="H132" s="204">
        <v>5</v>
      </c>
      <c r="I132" s="205"/>
      <c r="J132" s="206">
        <f>ROUND(I132*H132,2)</f>
        <v>0</v>
      </c>
      <c r="K132" s="202" t="s">
        <v>19</v>
      </c>
      <c r="L132" s="46"/>
      <c r="M132" s="207" t="s">
        <v>19</v>
      </c>
      <c r="N132" s="208" t="s">
        <v>43</v>
      </c>
      <c r="O132" s="86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1" t="s">
        <v>143</v>
      </c>
      <c r="AT132" s="211" t="s">
        <v>139</v>
      </c>
      <c r="AU132" s="211" t="s">
        <v>82</v>
      </c>
      <c r="AY132" s="19" t="s">
        <v>137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9" t="s">
        <v>14</v>
      </c>
      <c r="BK132" s="212">
        <f>ROUND(I132*H132,2)</f>
        <v>0</v>
      </c>
      <c r="BL132" s="19" t="s">
        <v>143</v>
      </c>
      <c r="BM132" s="211" t="s">
        <v>195</v>
      </c>
    </row>
    <row r="133" s="2" customFormat="1">
      <c r="A133" s="40"/>
      <c r="B133" s="41"/>
      <c r="C133" s="42"/>
      <c r="D133" s="220" t="s">
        <v>196</v>
      </c>
      <c r="E133" s="42"/>
      <c r="F133" s="251" t="s">
        <v>197</v>
      </c>
      <c r="G133" s="42"/>
      <c r="H133" s="42"/>
      <c r="I133" s="215"/>
      <c r="J133" s="42"/>
      <c r="K133" s="42"/>
      <c r="L133" s="46"/>
      <c r="M133" s="216"/>
      <c r="N133" s="217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196</v>
      </c>
      <c r="AU133" s="19" t="s">
        <v>82</v>
      </c>
    </row>
    <row r="134" s="13" customFormat="1">
      <c r="A134" s="13"/>
      <c r="B134" s="218"/>
      <c r="C134" s="219"/>
      <c r="D134" s="220" t="s">
        <v>147</v>
      </c>
      <c r="E134" s="221" t="s">
        <v>19</v>
      </c>
      <c r="F134" s="222" t="s">
        <v>198</v>
      </c>
      <c r="G134" s="219"/>
      <c r="H134" s="221" t="s">
        <v>19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147</v>
      </c>
      <c r="AU134" s="228" t="s">
        <v>82</v>
      </c>
      <c r="AV134" s="13" t="s">
        <v>14</v>
      </c>
      <c r="AW134" s="13" t="s">
        <v>33</v>
      </c>
      <c r="AX134" s="13" t="s">
        <v>72</v>
      </c>
      <c r="AY134" s="228" t="s">
        <v>137</v>
      </c>
    </row>
    <row r="135" s="14" customFormat="1">
      <c r="A135" s="14"/>
      <c r="B135" s="229"/>
      <c r="C135" s="230"/>
      <c r="D135" s="220" t="s">
        <v>147</v>
      </c>
      <c r="E135" s="231" t="s">
        <v>19</v>
      </c>
      <c r="F135" s="232" t="s">
        <v>199</v>
      </c>
      <c r="G135" s="230"/>
      <c r="H135" s="233">
        <v>5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147</v>
      </c>
      <c r="AU135" s="239" t="s">
        <v>82</v>
      </c>
      <c r="AV135" s="14" t="s">
        <v>82</v>
      </c>
      <c r="AW135" s="14" t="s">
        <v>33</v>
      </c>
      <c r="AX135" s="14" t="s">
        <v>72</v>
      </c>
      <c r="AY135" s="239" t="s">
        <v>137</v>
      </c>
    </row>
    <row r="136" s="15" customFormat="1">
      <c r="A136" s="15"/>
      <c r="B136" s="240"/>
      <c r="C136" s="241"/>
      <c r="D136" s="220" t="s">
        <v>147</v>
      </c>
      <c r="E136" s="242" t="s">
        <v>19</v>
      </c>
      <c r="F136" s="243" t="s">
        <v>150</v>
      </c>
      <c r="G136" s="241"/>
      <c r="H136" s="244">
        <v>5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0" t="s">
        <v>147</v>
      </c>
      <c r="AU136" s="250" t="s">
        <v>82</v>
      </c>
      <c r="AV136" s="15" t="s">
        <v>143</v>
      </c>
      <c r="AW136" s="15" t="s">
        <v>33</v>
      </c>
      <c r="AX136" s="15" t="s">
        <v>14</v>
      </c>
      <c r="AY136" s="250" t="s">
        <v>137</v>
      </c>
    </row>
    <row r="137" s="2" customFormat="1" ht="37.8" customHeight="1">
      <c r="A137" s="40"/>
      <c r="B137" s="41"/>
      <c r="C137" s="200" t="s">
        <v>200</v>
      </c>
      <c r="D137" s="200" t="s">
        <v>139</v>
      </c>
      <c r="E137" s="201" t="s">
        <v>201</v>
      </c>
      <c r="F137" s="202" t="s">
        <v>202</v>
      </c>
      <c r="G137" s="203" t="s">
        <v>80</v>
      </c>
      <c r="H137" s="204">
        <v>66.159000000000006</v>
      </c>
      <c r="I137" s="205"/>
      <c r="J137" s="206">
        <f>ROUND(I137*H137,2)</f>
        <v>0</v>
      </c>
      <c r="K137" s="202" t="s">
        <v>142</v>
      </c>
      <c r="L137" s="46"/>
      <c r="M137" s="207" t="s">
        <v>19</v>
      </c>
      <c r="N137" s="208" t="s">
        <v>43</v>
      </c>
      <c r="O137" s="86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1" t="s">
        <v>143</v>
      </c>
      <c r="AT137" s="211" t="s">
        <v>139</v>
      </c>
      <c r="AU137" s="211" t="s">
        <v>82</v>
      </c>
      <c r="AY137" s="19" t="s">
        <v>137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9" t="s">
        <v>14</v>
      </c>
      <c r="BK137" s="212">
        <f>ROUND(I137*H137,2)</f>
        <v>0</v>
      </c>
      <c r="BL137" s="19" t="s">
        <v>143</v>
      </c>
      <c r="BM137" s="211" t="s">
        <v>203</v>
      </c>
    </row>
    <row r="138" s="2" customFormat="1">
      <c r="A138" s="40"/>
      <c r="B138" s="41"/>
      <c r="C138" s="42"/>
      <c r="D138" s="213" t="s">
        <v>145</v>
      </c>
      <c r="E138" s="42"/>
      <c r="F138" s="214" t="s">
        <v>204</v>
      </c>
      <c r="G138" s="42"/>
      <c r="H138" s="42"/>
      <c r="I138" s="215"/>
      <c r="J138" s="42"/>
      <c r="K138" s="42"/>
      <c r="L138" s="46"/>
      <c r="M138" s="216"/>
      <c r="N138" s="217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82</v>
      </c>
    </row>
    <row r="139" s="14" customFormat="1">
      <c r="A139" s="14"/>
      <c r="B139" s="229"/>
      <c r="C139" s="230"/>
      <c r="D139" s="220" t="s">
        <v>147</v>
      </c>
      <c r="E139" s="231" t="s">
        <v>19</v>
      </c>
      <c r="F139" s="232" t="s">
        <v>78</v>
      </c>
      <c r="G139" s="230"/>
      <c r="H139" s="233">
        <v>55.070999999999998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9" t="s">
        <v>147</v>
      </c>
      <c r="AU139" s="239" t="s">
        <v>82</v>
      </c>
      <c r="AV139" s="14" t="s">
        <v>82</v>
      </c>
      <c r="AW139" s="14" t="s">
        <v>33</v>
      </c>
      <c r="AX139" s="14" t="s">
        <v>72</v>
      </c>
      <c r="AY139" s="239" t="s">
        <v>137</v>
      </c>
    </row>
    <row r="140" s="14" customFormat="1">
      <c r="A140" s="14"/>
      <c r="B140" s="229"/>
      <c r="C140" s="230"/>
      <c r="D140" s="220" t="s">
        <v>147</v>
      </c>
      <c r="E140" s="231" t="s">
        <v>19</v>
      </c>
      <c r="F140" s="232" t="s">
        <v>205</v>
      </c>
      <c r="G140" s="230"/>
      <c r="H140" s="233">
        <v>11.087999999999999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147</v>
      </c>
      <c r="AU140" s="239" t="s">
        <v>82</v>
      </c>
      <c r="AV140" s="14" t="s">
        <v>82</v>
      </c>
      <c r="AW140" s="14" t="s">
        <v>33</v>
      </c>
      <c r="AX140" s="14" t="s">
        <v>72</v>
      </c>
      <c r="AY140" s="239" t="s">
        <v>137</v>
      </c>
    </row>
    <row r="141" s="15" customFormat="1">
      <c r="A141" s="15"/>
      <c r="B141" s="240"/>
      <c r="C141" s="241"/>
      <c r="D141" s="220" t="s">
        <v>147</v>
      </c>
      <c r="E141" s="242" t="s">
        <v>19</v>
      </c>
      <c r="F141" s="243" t="s">
        <v>150</v>
      </c>
      <c r="G141" s="241"/>
      <c r="H141" s="244">
        <v>66.159000000000006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147</v>
      </c>
      <c r="AU141" s="250" t="s">
        <v>82</v>
      </c>
      <c r="AV141" s="15" t="s">
        <v>143</v>
      </c>
      <c r="AW141" s="15" t="s">
        <v>33</v>
      </c>
      <c r="AX141" s="15" t="s">
        <v>14</v>
      </c>
      <c r="AY141" s="250" t="s">
        <v>137</v>
      </c>
    </row>
    <row r="142" s="2" customFormat="1" ht="37.8" customHeight="1">
      <c r="A142" s="40"/>
      <c r="B142" s="41"/>
      <c r="C142" s="200" t="s">
        <v>206</v>
      </c>
      <c r="D142" s="200" t="s">
        <v>139</v>
      </c>
      <c r="E142" s="201" t="s">
        <v>207</v>
      </c>
      <c r="F142" s="202" t="s">
        <v>208</v>
      </c>
      <c r="G142" s="203" t="s">
        <v>80</v>
      </c>
      <c r="H142" s="204">
        <v>330.79500000000002</v>
      </c>
      <c r="I142" s="205"/>
      <c r="J142" s="206">
        <f>ROUND(I142*H142,2)</f>
        <v>0</v>
      </c>
      <c r="K142" s="202" t="s">
        <v>142</v>
      </c>
      <c r="L142" s="46"/>
      <c r="M142" s="207" t="s">
        <v>19</v>
      </c>
      <c r="N142" s="208" t="s">
        <v>43</v>
      </c>
      <c r="O142" s="86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1" t="s">
        <v>143</v>
      </c>
      <c r="AT142" s="211" t="s">
        <v>139</v>
      </c>
      <c r="AU142" s="211" t="s">
        <v>82</v>
      </c>
      <c r="AY142" s="19" t="s">
        <v>137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9" t="s">
        <v>14</v>
      </c>
      <c r="BK142" s="212">
        <f>ROUND(I142*H142,2)</f>
        <v>0</v>
      </c>
      <c r="BL142" s="19" t="s">
        <v>143</v>
      </c>
      <c r="BM142" s="211" t="s">
        <v>209</v>
      </c>
    </row>
    <row r="143" s="2" customFormat="1">
      <c r="A143" s="40"/>
      <c r="B143" s="41"/>
      <c r="C143" s="42"/>
      <c r="D143" s="213" t="s">
        <v>145</v>
      </c>
      <c r="E143" s="42"/>
      <c r="F143" s="214" t="s">
        <v>210</v>
      </c>
      <c r="G143" s="42"/>
      <c r="H143" s="42"/>
      <c r="I143" s="215"/>
      <c r="J143" s="42"/>
      <c r="K143" s="42"/>
      <c r="L143" s="46"/>
      <c r="M143" s="216"/>
      <c r="N143" s="217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145</v>
      </c>
      <c r="AU143" s="19" t="s">
        <v>82</v>
      </c>
    </row>
    <row r="144" s="14" customFormat="1">
      <c r="A144" s="14"/>
      <c r="B144" s="229"/>
      <c r="C144" s="230"/>
      <c r="D144" s="220" t="s">
        <v>147</v>
      </c>
      <c r="E144" s="231" t="s">
        <v>19</v>
      </c>
      <c r="F144" s="232" t="s">
        <v>211</v>
      </c>
      <c r="G144" s="230"/>
      <c r="H144" s="233">
        <v>275.35500000000002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147</v>
      </c>
      <c r="AU144" s="239" t="s">
        <v>82</v>
      </c>
      <c r="AV144" s="14" t="s">
        <v>82</v>
      </c>
      <c r="AW144" s="14" t="s">
        <v>33</v>
      </c>
      <c r="AX144" s="14" t="s">
        <v>72</v>
      </c>
      <c r="AY144" s="239" t="s">
        <v>137</v>
      </c>
    </row>
    <row r="145" s="14" customFormat="1">
      <c r="A145" s="14"/>
      <c r="B145" s="229"/>
      <c r="C145" s="230"/>
      <c r="D145" s="220" t="s">
        <v>147</v>
      </c>
      <c r="E145" s="231" t="s">
        <v>19</v>
      </c>
      <c r="F145" s="232" t="s">
        <v>212</v>
      </c>
      <c r="G145" s="230"/>
      <c r="H145" s="233">
        <v>55.439999999999998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147</v>
      </c>
      <c r="AU145" s="239" t="s">
        <v>82</v>
      </c>
      <c r="AV145" s="14" t="s">
        <v>82</v>
      </c>
      <c r="AW145" s="14" t="s">
        <v>33</v>
      </c>
      <c r="AX145" s="14" t="s">
        <v>72</v>
      </c>
      <c r="AY145" s="239" t="s">
        <v>137</v>
      </c>
    </row>
    <row r="146" s="15" customFormat="1">
      <c r="A146" s="15"/>
      <c r="B146" s="240"/>
      <c r="C146" s="241"/>
      <c r="D146" s="220" t="s">
        <v>147</v>
      </c>
      <c r="E146" s="242" t="s">
        <v>19</v>
      </c>
      <c r="F146" s="243" t="s">
        <v>150</v>
      </c>
      <c r="G146" s="241"/>
      <c r="H146" s="244">
        <v>330.79500000000002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0" t="s">
        <v>147</v>
      </c>
      <c r="AU146" s="250" t="s">
        <v>82</v>
      </c>
      <c r="AV146" s="15" t="s">
        <v>143</v>
      </c>
      <c r="AW146" s="15" t="s">
        <v>33</v>
      </c>
      <c r="AX146" s="15" t="s">
        <v>14</v>
      </c>
      <c r="AY146" s="250" t="s">
        <v>137</v>
      </c>
    </row>
    <row r="147" s="2" customFormat="1" ht="24.15" customHeight="1">
      <c r="A147" s="40"/>
      <c r="B147" s="41"/>
      <c r="C147" s="200" t="s">
        <v>213</v>
      </c>
      <c r="D147" s="200" t="s">
        <v>139</v>
      </c>
      <c r="E147" s="201" t="s">
        <v>214</v>
      </c>
      <c r="F147" s="202" t="s">
        <v>215</v>
      </c>
      <c r="G147" s="203" t="s">
        <v>89</v>
      </c>
      <c r="H147" s="204">
        <v>110.486</v>
      </c>
      <c r="I147" s="205"/>
      <c r="J147" s="206">
        <f>ROUND(I147*H147,2)</f>
        <v>0</v>
      </c>
      <c r="K147" s="202" t="s">
        <v>142</v>
      </c>
      <c r="L147" s="46"/>
      <c r="M147" s="207" t="s">
        <v>19</v>
      </c>
      <c r="N147" s="208" t="s">
        <v>43</v>
      </c>
      <c r="O147" s="86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1" t="s">
        <v>143</v>
      </c>
      <c r="AT147" s="211" t="s">
        <v>139</v>
      </c>
      <c r="AU147" s="211" t="s">
        <v>82</v>
      </c>
      <c r="AY147" s="19" t="s">
        <v>137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9" t="s">
        <v>14</v>
      </c>
      <c r="BK147" s="212">
        <f>ROUND(I147*H147,2)</f>
        <v>0</v>
      </c>
      <c r="BL147" s="19" t="s">
        <v>143</v>
      </c>
      <c r="BM147" s="211" t="s">
        <v>216</v>
      </c>
    </row>
    <row r="148" s="2" customFormat="1">
      <c r="A148" s="40"/>
      <c r="B148" s="41"/>
      <c r="C148" s="42"/>
      <c r="D148" s="213" t="s">
        <v>145</v>
      </c>
      <c r="E148" s="42"/>
      <c r="F148" s="214" t="s">
        <v>217</v>
      </c>
      <c r="G148" s="42"/>
      <c r="H148" s="42"/>
      <c r="I148" s="215"/>
      <c r="J148" s="42"/>
      <c r="K148" s="42"/>
      <c r="L148" s="46"/>
      <c r="M148" s="216"/>
      <c r="N148" s="217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145</v>
      </c>
      <c r="AU148" s="19" t="s">
        <v>82</v>
      </c>
    </row>
    <row r="149" s="14" customFormat="1">
      <c r="A149" s="14"/>
      <c r="B149" s="229"/>
      <c r="C149" s="230"/>
      <c r="D149" s="220" t="s">
        <v>147</v>
      </c>
      <c r="E149" s="231" t="s">
        <v>19</v>
      </c>
      <c r="F149" s="232" t="s">
        <v>218</v>
      </c>
      <c r="G149" s="230"/>
      <c r="H149" s="233">
        <v>91.968999999999994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147</v>
      </c>
      <c r="AU149" s="239" t="s">
        <v>82</v>
      </c>
      <c r="AV149" s="14" t="s">
        <v>82</v>
      </c>
      <c r="AW149" s="14" t="s">
        <v>33</v>
      </c>
      <c r="AX149" s="14" t="s">
        <v>72</v>
      </c>
      <c r="AY149" s="239" t="s">
        <v>137</v>
      </c>
    </row>
    <row r="150" s="14" customFormat="1">
      <c r="A150" s="14"/>
      <c r="B150" s="229"/>
      <c r="C150" s="230"/>
      <c r="D150" s="220" t="s">
        <v>147</v>
      </c>
      <c r="E150" s="231" t="s">
        <v>19</v>
      </c>
      <c r="F150" s="232" t="s">
        <v>219</v>
      </c>
      <c r="G150" s="230"/>
      <c r="H150" s="233">
        <v>18.516999999999999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147</v>
      </c>
      <c r="AU150" s="239" t="s">
        <v>82</v>
      </c>
      <c r="AV150" s="14" t="s">
        <v>82</v>
      </c>
      <c r="AW150" s="14" t="s">
        <v>33</v>
      </c>
      <c r="AX150" s="14" t="s">
        <v>72</v>
      </c>
      <c r="AY150" s="239" t="s">
        <v>137</v>
      </c>
    </row>
    <row r="151" s="15" customFormat="1">
      <c r="A151" s="15"/>
      <c r="B151" s="240"/>
      <c r="C151" s="241"/>
      <c r="D151" s="220" t="s">
        <v>147</v>
      </c>
      <c r="E151" s="242" t="s">
        <v>19</v>
      </c>
      <c r="F151" s="243" t="s">
        <v>150</v>
      </c>
      <c r="G151" s="241"/>
      <c r="H151" s="244">
        <v>110.486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0" t="s">
        <v>147</v>
      </c>
      <c r="AU151" s="250" t="s">
        <v>82</v>
      </c>
      <c r="AV151" s="15" t="s">
        <v>143</v>
      </c>
      <c r="AW151" s="15" t="s">
        <v>33</v>
      </c>
      <c r="AX151" s="15" t="s">
        <v>14</v>
      </c>
      <c r="AY151" s="250" t="s">
        <v>137</v>
      </c>
    </row>
    <row r="152" s="2" customFormat="1" ht="24.15" customHeight="1">
      <c r="A152" s="40"/>
      <c r="B152" s="41"/>
      <c r="C152" s="200" t="s">
        <v>220</v>
      </c>
      <c r="D152" s="200" t="s">
        <v>139</v>
      </c>
      <c r="E152" s="201" t="s">
        <v>221</v>
      </c>
      <c r="F152" s="202" t="s">
        <v>222</v>
      </c>
      <c r="G152" s="203" t="s">
        <v>80</v>
      </c>
      <c r="H152" s="204">
        <v>66.159000000000006</v>
      </c>
      <c r="I152" s="205"/>
      <c r="J152" s="206">
        <f>ROUND(I152*H152,2)</f>
        <v>0</v>
      </c>
      <c r="K152" s="202" t="s">
        <v>142</v>
      </c>
      <c r="L152" s="46"/>
      <c r="M152" s="207" t="s">
        <v>19</v>
      </c>
      <c r="N152" s="208" t="s">
        <v>43</v>
      </c>
      <c r="O152" s="86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1" t="s">
        <v>143</v>
      </c>
      <c r="AT152" s="211" t="s">
        <v>139</v>
      </c>
      <c r="AU152" s="211" t="s">
        <v>82</v>
      </c>
      <c r="AY152" s="19" t="s">
        <v>137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9" t="s">
        <v>14</v>
      </c>
      <c r="BK152" s="212">
        <f>ROUND(I152*H152,2)</f>
        <v>0</v>
      </c>
      <c r="BL152" s="19" t="s">
        <v>143</v>
      </c>
      <c r="BM152" s="211" t="s">
        <v>223</v>
      </c>
    </row>
    <row r="153" s="2" customFormat="1">
      <c r="A153" s="40"/>
      <c r="B153" s="41"/>
      <c r="C153" s="42"/>
      <c r="D153" s="213" t="s">
        <v>145</v>
      </c>
      <c r="E153" s="42"/>
      <c r="F153" s="214" t="s">
        <v>224</v>
      </c>
      <c r="G153" s="42"/>
      <c r="H153" s="42"/>
      <c r="I153" s="215"/>
      <c r="J153" s="42"/>
      <c r="K153" s="42"/>
      <c r="L153" s="46"/>
      <c r="M153" s="216"/>
      <c r="N153" s="217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14" customFormat="1">
      <c r="A154" s="14"/>
      <c r="B154" s="229"/>
      <c r="C154" s="230"/>
      <c r="D154" s="220" t="s">
        <v>147</v>
      </c>
      <c r="E154" s="231" t="s">
        <v>19</v>
      </c>
      <c r="F154" s="232" t="s">
        <v>78</v>
      </c>
      <c r="G154" s="230"/>
      <c r="H154" s="233">
        <v>55.070999999999998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147</v>
      </c>
      <c r="AU154" s="239" t="s">
        <v>82</v>
      </c>
      <c r="AV154" s="14" t="s">
        <v>82</v>
      </c>
      <c r="AW154" s="14" t="s">
        <v>33</v>
      </c>
      <c r="AX154" s="14" t="s">
        <v>72</v>
      </c>
      <c r="AY154" s="239" t="s">
        <v>137</v>
      </c>
    </row>
    <row r="155" s="14" customFormat="1">
      <c r="A155" s="14"/>
      <c r="B155" s="229"/>
      <c r="C155" s="230"/>
      <c r="D155" s="220" t="s">
        <v>147</v>
      </c>
      <c r="E155" s="231" t="s">
        <v>19</v>
      </c>
      <c r="F155" s="232" t="s">
        <v>205</v>
      </c>
      <c r="G155" s="230"/>
      <c r="H155" s="233">
        <v>11.087999999999999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147</v>
      </c>
      <c r="AU155" s="239" t="s">
        <v>82</v>
      </c>
      <c r="AV155" s="14" t="s">
        <v>82</v>
      </c>
      <c r="AW155" s="14" t="s">
        <v>33</v>
      </c>
      <c r="AX155" s="14" t="s">
        <v>72</v>
      </c>
      <c r="AY155" s="239" t="s">
        <v>137</v>
      </c>
    </row>
    <row r="156" s="15" customFormat="1">
      <c r="A156" s="15"/>
      <c r="B156" s="240"/>
      <c r="C156" s="241"/>
      <c r="D156" s="220" t="s">
        <v>147</v>
      </c>
      <c r="E156" s="242" t="s">
        <v>19</v>
      </c>
      <c r="F156" s="243" t="s">
        <v>150</v>
      </c>
      <c r="G156" s="241"/>
      <c r="H156" s="244">
        <v>66.159000000000006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147</v>
      </c>
      <c r="AU156" s="250" t="s">
        <v>82</v>
      </c>
      <c r="AV156" s="15" t="s">
        <v>143</v>
      </c>
      <c r="AW156" s="15" t="s">
        <v>33</v>
      </c>
      <c r="AX156" s="15" t="s">
        <v>14</v>
      </c>
      <c r="AY156" s="250" t="s">
        <v>137</v>
      </c>
    </row>
    <row r="157" s="2" customFormat="1" ht="24.15" customHeight="1">
      <c r="A157" s="40"/>
      <c r="B157" s="41"/>
      <c r="C157" s="200" t="s">
        <v>8</v>
      </c>
      <c r="D157" s="200" t="s">
        <v>139</v>
      </c>
      <c r="E157" s="201" t="s">
        <v>225</v>
      </c>
      <c r="F157" s="202" t="s">
        <v>226</v>
      </c>
      <c r="G157" s="203" t="s">
        <v>80</v>
      </c>
      <c r="H157" s="204">
        <v>55.070999999999998</v>
      </c>
      <c r="I157" s="205"/>
      <c r="J157" s="206">
        <f>ROUND(I157*H157,2)</f>
        <v>0</v>
      </c>
      <c r="K157" s="202" t="s">
        <v>142</v>
      </c>
      <c r="L157" s="46"/>
      <c r="M157" s="207" t="s">
        <v>19</v>
      </c>
      <c r="N157" s="208" t="s">
        <v>43</v>
      </c>
      <c r="O157" s="86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1" t="s">
        <v>143</v>
      </c>
      <c r="AT157" s="211" t="s">
        <v>139</v>
      </c>
      <c r="AU157" s="211" t="s">
        <v>82</v>
      </c>
      <c r="AY157" s="19" t="s">
        <v>137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9" t="s">
        <v>14</v>
      </c>
      <c r="BK157" s="212">
        <f>ROUND(I157*H157,2)</f>
        <v>0</v>
      </c>
      <c r="BL157" s="19" t="s">
        <v>143</v>
      </c>
      <c r="BM157" s="211" t="s">
        <v>227</v>
      </c>
    </row>
    <row r="158" s="2" customFormat="1">
      <c r="A158" s="40"/>
      <c r="B158" s="41"/>
      <c r="C158" s="42"/>
      <c r="D158" s="213" t="s">
        <v>145</v>
      </c>
      <c r="E158" s="42"/>
      <c r="F158" s="214" t="s">
        <v>228</v>
      </c>
      <c r="G158" s="42"/>
      <c r="H158" s="42"/>
      <c r="I158" s="215"/>
      <c r="J158" s="42"/>
      <c r="K158" s="42"/>
      <c r="L158" s="46"/>
      <c r="M158" s="216"/>
      <c r="N158" s="217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82</v>
      </c>
    </row>
    <row r="159" s="14" customFormat="1">
      <c r="A159" s="14"/>
      <c r="B159" s="229"/>
      <c r="C159" s="230"/>
      <c r="D159" s="220" t="s">
        <v>147</v>
      </c>
      <c r="E159" s="231" t="s">
        <v>19</v>
      </c>
      <c r="F159" s="232" t="s">
        <v>78</v>
      </c>
      <c r="G159" s="230"/>
      <c r="H159" s="233">
        <v>55.070999999999998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147</v>
      </c>
      <c r="AU159" s="239" t="s">
        <v>82</v>
      </c>
      <c r="AV159" s="14" t="s">
        <v>82</v>
      </c>
      <c r="AW159" s="14" t="s">
        <v>33</v>
      </c>
      <c r="AX159" s="14" t="s">
        <v>72</v>
      </c>
      <c r="AY159" s="239" t="s">
        <v>137</v>
      </c>
    </row>
    <row r="160" s="15" customFormat="1">
      <c r="A160" s="15"/>
      <c r="B160" s="240"/>
      <c r="C160" s="241"/>
      <c r="D160" s="220" t="s">
        <v>147</v>
      </c>
      <c r="E160" s="242" t="s">
        <v>19</v>
      </c>
      <c r="F160" s="243" t="s">
        <v>150</v>
      </c>
      <c r="G160" s="241"/>
      <c r="H160" s="244">
        <v>55.070999999999998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0" t="s">
        <v>147</v>
      </c>
      <c r="AU160" s="250" t="s">
        <v>82</v>
      </c>
      <c r="AV160" s="15" t="s">
        <v>143</v>
      </c>
      <c r="AW160" s="15" t="s">
        <v>33</v>
      </c>
      <c r="AX160" s="15" t="s">
        <v>14</v>
      </c>
      <c r="AY160" s="250" t="s">
        <v>137</v>
      </c>
    </row>
    <row r="161" s="2" customFormat="1" ht="16.5" customHeight="1">
      <c r="A161" s="40"/>
      <c r="B161" s="41"/>
      <c r="C161" s="252" t="s">
        <v>229</v>
      </c>
      <c r="D161" s="252" t="s">
        <v>230</v>
      </c>
      <c r="E161" s="253" t="s">
        <v>231</v>
      </c>
      <c r="F161" s="254" t="s">
        <v>232</v>
      </c>
      <c r="G161" s="255" t="s">
        <v>89</v>
      </c>
      <c r="H161" s="256">
        <v>110.693</v>
      </c>
      <c r="I161" s="257"/>
      <c r="J161" s="258">
        <f>ROUND(I161*H161,2)</f>
        <v>0</v>
      </c>
      <c r="K161" s="254" t="s">
        <v>142</v>
      </c>
      <c r="L161" s="259"/>
      <c r="M161" s="260" t="s">
        <v>19</v>
      </c>
      <c r="N161" s="261" t="s">
        <v>43</v>
      </c>
      <c r="O161" s="86"/>
      <c r="P161" s="209">
        <f>O161*H161</f>
        <v>0</v>
      </c>
      <c r="Q161" s="209">
        <v>1</v>
      </c>
      <c r="R161" s="209">
        <f>Q161*H161</f>
        <v>110.693</v>
      </c>
      <c r="S161" s="209">
        <v>0</v>
      </c>
      <c r="T161" s="21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1" t="s">
        <v>200</v>
      </c>
      <c r="AT161" s="211" t="s">
        <v>230</v>
      </c>
      <c r="AU161" s="211" t="s">
        <v>82</v>
      </c>
      <c r="AY161" s="19" t="s">
        <v>137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9" t="s">
        <v>14</v>
      </c>
      <c r="BK161" s="212">
        <f>ROUND(I161*H161,2)</f>
        <v>0</v>
      </c>
      <c r="BL161" s="19" t="s">
        <v>143</v>
      </c>
      <c r="BM161" s="211" t="s">
        <v>233</v>
      </c>
    </row>
    <row r="162" s="14" customFormat="1">
      <c r="A162" s="14"/>
      <c r="B162" s="229"/>
      <c r="C162" s="230"/>
      <c r="D162" s="220" t="s">
        <v>147</v>
      </c>
      <c r="E162" s="230"/>
      <c r="F162" s="232" t="s">
        <v>234</v>
      </c>
      <c r="G162" s="230"/>
      <c r="H162" s="233">
        <v>110.693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9" t="s">
        <v>147</v>
      </c>
      <c r="AU162" s="239" t="s">
        <v>82</v>
      </c>
      <c r="AV162" s="14" t="s">
        <v>82</v>
      </c>
      <c r="AW162" s="14" t="s">
        <v>4</v>
      </c>
      <c r="AX162" s="14" t="s">
        <v>14</v>
      </c>
      <c r="AY162" s="239" t="s">
        <v>137</v>
      </c>
    </row>
    <row r="163" s="2" customFormat="1" ht="24.15" customHeight="1">
      <c r="A163" s="40"/>
      <c r="B163" s="41"/>
      <c r="C163" s="200" t="s">
        <v>235</v>
      </c>
      <c r="D163" s="200" t="s">
        <v>139</v>
      </c>
      <c r="E163" s="201" t="s">
        <v>236</v>
      </c>
      <c r="F163" s="202" t="s">
        <v>237</v>
      </c>
      <c r="G163" s="203" t="s">
        <v>84</v>
      </c>
      <c r="H163" s="204">
        <v>73.920000000000002</v>
      </c>
      <c r="I163" s="205"/>
      <c r="J163" s="206">
        <f>ROUND(I163*H163,2)</f>
        <v>0</v>
      </c>
      <c r="K163" s="202" t="s">
        <v>142</v>
      </c>
      <c r="L163" s="46"/>
      <c r="M163" s="207" t="s">
        <v>19</v>
      </c>
      <c r="N163" s="208" t="s">
        <v>43</v>
      </c>
      <c r="O163" s="86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1" t="s">
        <v>143</v>
      </c>
      <c r="AT163" s="211" t="s">
        <v>139</v>
      </c>
      <c r="AU163" s="211" t="s">
        <v>82</v>
      </c>
      <c r="AY163" s="19" t="s">
        <v>137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9" t="s">
        <v>14</v>
      </c>
      <c r="BK163" s="212">
        <f>ROUND(I163*H163,2)</f>
        <v>0</v>
      </c>
      <c r="BL163" s="19" t="s">
        <v>143</v>
      </c>
      <c r="BM163" s="211" t="s">
        <v>238</v>
      </c>
    </row>
    <row r="164" s="2" customFormat="1">
      <c r="A164" s="40"/>
      <c r="B164" s="41"/>
      <c r="C164" s="42"/>
      <c r="D164" s="213" t="s">
        <v>145</v>
      </c>
      <c r="E164" s="42"/>
      <c r="F164" s="214" t="s">
        <v>239</v>
      </c>
      <c r="G164" s="42"/>
      <c r="H164" s="42"/>
      <c r="I164" s="215"/>
      <c r="J164" s="42"/>
      <c r="K164" s="42"/>
      <c r="L164" s="46"/>
      <c r="M164" s="216"/>
      <c r="N164" s="217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82</v>
      </c>
    </row>
    <row r="165" s="14" customFormat="1">
      <c r="A165" s="14"/>
      <c r="B165" s="229"/>
      <c r="C165" s="230"/>
      <c r="D165" s="220" t="s">
        <v>147</v>
      </c>
      <c r="E165" s="231" t="s">
        <v>19</v>
      </c>
      <c r="F165" s="232" t="s">
        <v>83</v>
      </c>
      <c r="G165" s="230"/>
      <c r="H165" s="233">
        <v>73.920000000000002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147</v>
      </c>
      <c r="AU165" s="239" t="s">
        <v>82</v>
      </c>
      <c r="AV165" s="14" t="s">
        <v>82</v>
      </c>
      <c r="AW165" s="14" t="s">
        <v>33</v>
      </c>
      <c r="AX165" s="14" t="s">
        <v>72</v>
      </c>
      <c r="AY165" s="239" t="s">
        <v>137</v>
      </c>
    </row>
    <row r="166" s="15" customFormat="1">
      <c r="A166" s="15"/>
      <c r="B166" s="240"/>
      <c r="C166" s="241"/>
      <c r="D166" s="220" t="s">
        <v>147</v>
      </c>
      <c r="E166" s="242" t="s">
        <v>19</v>
      </c>
      <c r="F166" s="243" t="s">
        <v>150</v>
      </c>
      <c r="G166" s="241"/>
      <c r="H166" s="244">
        <v>73.920000000000002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0" t="s">
        <v>147</v>
      </c>
      <c r="AU166" s="250" t="s">
        <v>82</v>
      </c>
      <c r="AV166" s="15" t="s">
        <v>143</v>
      </c>
      <c r="AW166" s="15" t="s">
        <v>33</v>
      </c>
      <c r="AX166" s="15" t="s">
        <v>14</v>
      </c>
      <c r="AY166" s="250" t="s">
        <v>137</v>
      </c>
    </row>
    <row r="167" s="2" customFormat="1" ht="16.5" customHeight="1">
      <c r="A167" s="40"/>
      <c r="B167" s="41"/>
      <c r="C167" s="252" t="s">
        <v>240</v>
      </c>
      <c r="D167" s="252" t="s">
        <v>230</v>
      </c>
      <c r="E167" s="253" t="s">
        <v>241</v>
      </c>
      <c r="F167" s="254" t="s">
        <v>242</v>
      </c>
      <c r="G167" s="255" t="s">
        <v>89</v>
      </c>
      <c r="H167" s="256">
        <v>123.446</v>
      </c>
      <c r="I167" s="257"/>
      <c r="J167" s="258">
        <f>ROUND(I167*H167,2)</f>
        <v>0</v>
      </c>
      <c r="K167" s="254" t="s">
        <v>142</v>
      </c>
      <c r="L167" s="259"/>
      <c r="M167" s="260" t="s">
        <v>19</v>
      </c>
      <c r="N167" s="261" t="s">
        <v>43</v>
      </c>
      <c r="O167" s="86"/>
      <c r="P167" s="209">
        <f>O167*H167</f>
        <v>0</v>
      </c>
      <c r="Q167" s="209">
        <v>1</v>
      </c>
      <c r="R167" s="209">
        <f>Q167*H167</f>
        <v>123.446</v>
      </c>
      <c r="S167" s="209">
        <v>0</v>
      </c>
      <c r="T167" s="21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1" t="s">
        <v>200</v>
      </c>
      <c r="AT167" s="211" t="s">
        <v>230</v>
      </c>
      <c r="AU167" s="211" t="s">
        <v>82</v>
      </c>
      <c r="AY167" s="19" t="s">
        <v>137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9" t="s">
        <v>14</v>
      </c>
      <c r="BK167" s="212">
        <f>ROUND(I167*H167,2)</f>
        <v>0</v>
      </c>
      <c r="BL167" s="19" t="s">
        <v>143</v>
      </c>
      <c r="BM167" s="211" t="s">
        <v>243</v>
      </c>
    </row>
    <row r="168" s="14" customFormat="1">
      <c r="A168" s="14"/>
      <c r="B168" s="229"/>
      <c r="C168" s="230"/>
      <c r="D168" s="220" t="s">
        <v>147</v>
      </c>
      <c r="E168" s="230"/>
      <c r="F168" s="232" t="s">
        <v>244</v>
      </c>
      <c r="G168" s="230"/>
      <c r="H168" s="233">
        <v>123.446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147</v>
      </c>
      <c r="AU168" s="239" t="s">
        <v>82</v>
      </c>
      <c r="AV168" s="14" t="s">
        <v>82</v>
      </c>
      <c r="AW168" s="14" t="s">
        <v>4</v>
      </c>
      <c r="AX168" s="14" t="s">
        <v>14</v>
      </c>
      <c r="AY168" s="239" t="s">
        <v>137</v>
      </c>
    </row>
    <row r="169" s="2" customFormat="1" ht="24.15" customHeight="1">
      <c r="A169" s="40"/>
      <c r="B169" s="41"/>
      <c r="C169" s="200" t="s">
        <v>245</v>
      </c>
      <c r="D169" s="200" t="s">
        <v>139</v>
      </c>
      <c r="E169" s="201" t="s">
        <v>246</v>
      </c>
      <c r="F169" s="202" t="s">
        <v>247</v>
      </c>
      <c r="G169" s="203" t="s">
        <v>84</v>
      </c>
      <c r="H169" s="204">
        <v>73.920000000000002</v>
      </c>
      <c r="I169" s="205"/>
      <c r="J169" s="206">
        <f>ROUND(I169*H169,2)</f>
        <v>0</v>
      </c>
      <c r="K169" s="202" t="s">
        <v>142</v>
      </c>
      <c r="L169" s="46"/>
      <c r="M169" s="207" t="s">
        <v>19</v>
      </c>
      <c r="N169" s="208" t="s">
        <v>43</v>
      </c>
      <c r="O169" s="86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1" t="s">
        <v>143</v>
      </c>
      <c r="AT169" s="211" t="s">
        <v>139</v>
      </c>
      <c r="AU169" s="211" t="s">
        <v>82</v>
      </c>
      <c r="AY169" s="19" t="s">
        <v>137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9" t="s">
        <v>14</v>
      </c>
      <c r="BK169" s="212">
        <f>ROUND(I169*H169,2)</f>
        <v>0</v>
      </c>
      <c r="BL169" s="19" t="s">
        <v>143</v>
      </c>
      <c r="BM169" s="211" t="s">
        <v>248</v>
      </c>
    </row>
    <row r="170" s="2" customFormat="1">
      <c r="A170" s="40"/>
      <c r="B170" s="41"/>
      <c r="C170" s="42"/>
      <c r="D170" s="213" t="s">
        <v>145</v>
      </c>
      <c r="E170" s="42"/>
      <c r="F170" s="214" t="s">
        <v>249</v>
      </c>
      <c r="G170" s="42"/>
      <c r="H170" s="42"/>
      <c r="I170" s="215"/>
      <c r="J170" s="42"/>
      <c r="K170" s="42"/>
      <c r="L170" s="46"/>
      <c r="M170" s="216"/>
      <c r="N170" s="217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145</v>
      </c>
      <c r="AU170" s="19" t="s">
        <v>82</v>
      </c>
    </row>
    <row r="171" s="14" customFormat="1">
      <c r="A171" s="14"/>
      <c r="B171" s="229"/>
      <c r="C171" s="230"/>
      <c r="D171" s="220" t="s">
        <v>147</v>
      </c>
      <c r="E171" s="231" t="s">
        <v>19</v>
      </c>
      <c r="F171" s="232" t="s">
        <v>83</v>
      </c>
      <c r="G171" s="230"/>
      <c r="H171" s="233">
        <v>73.920000000000002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147</v>
      </c>
      <c r="AU171" s="239" t="s">
        <v>82</v>
      </c>
      <c r="AV171" s="14" t="s">
        <v>82</v>
      </c>
      <c r="AW171" s="14" t="s">
        <v>33</v>
      </c>
      <c r="AX171" s="14" t="s">
        <v>72</v>
      </c>
      <c r="AY171" s="239" t="s">
        <v>137</v>
      </c>
    </row>
    <row r="172" s="15" customFormat="1">
      <c r="A172" s="15"/>
      <c r="B172" s="240"/>
      <c r="C172" s="241"/>
      <c r="D172" s="220" t="s">
        <v>147</v>
      </c>
      <c r="E172" s="242" t="s">
        <v>19</v>
      </c>
      <c r="F172" s="243" t="s">
        <v>150</v>
      </c>
      <c r="G172" s="241"/>
      <c r="H172" s="244">
        <v>73.920000000000002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0" t="s">
        <v>147</v>
      </c>
      <c r="AU172" s="250" t="s">
        <v>82</v>
      </c>
      <c r="AV172" s="15" t="s">
        <v>143</v>
      </c>
      <c r="AW172" s="15" t="s">
        <v>33</v>
      </c>
      <c r="AX172" s="15" t="s">
        <v>14</v>
      </c>
      <c r="AY172" s="250" t="s">
        <v>137</v>
      </c>
    </row>
    <row r="173" s="2" customFormat="1" ht="16.5" customHeight="1">
      <c r="A173" s="40"/>
      <c r="B173" s="41"/>
      <c r="C173" s="252" t="s">
        <v>250</v>
      </c>
      <c r="D173" s="252" t="s">
        <v>230</v>
      </c>
      <c r="E173" s="253" t="s">
        <v>251</v>
      </c>
      <c r="F173" s="254" t="s">
        <v>252</v>
      </c>
      <c r="G173" s="255" t="s">
        <v>253</v>
      </c>
      <c r="H173" s="256">
        <v>1.478</v>
      </c>
      <c r="I173" s="257"/>
      <c r="J173" s="258">
        <f>ROUND(I173*H173,2)</f>
        <v>0</v>
      </c>
      <c r="K173" s="254" t="s">
        <v>142</v>
      </c>
      <c r="L173" s="259"/>
      <c r="M173" s="260" t="s">
        <v>19</v>
      </c>
      <c r="N173" s="261" t="s">
        <v>43</v>
      </c>
      <c r="O173" s="86"/>
      <c r="P173" s="209">
        <f>O173*H173</f>
        <v>0</v>
      </c>
      <c r="Q173" s="209">
        <v>0.001</v>
      </c>
      <c r="R173" s="209">
        <f>Q173*H173</f>
        <v>0.0014779999999999999</v>
      </c>
      <c r="S173" s="209">
        <v>0</v>
      </c>
      <c r="T173" s="21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1" t="s">
        <v>200</v>
      </c>
      <c r="AT173" s="211" t="s">
        <v>230</v>
      </c>
      <c r="AU173" s="211" t="s">
        <v>82</v>
      </c>
      <c r="AY173" s="19" t="s">
        <v>137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9" t="s">
        <v>14</v>
      </c>
      <c r="BK173" s="212">
        <f>ROUND(I173*H173,2)</f>
        <v>0</v>
      </c>
      <c r="BL173" s="19" t="s">
        <v>143</v>
      </c>
      <c r="BM173" s="211" t="s">
        <v>254</v>
      </c>
    </row>
    <row r="174" s="14" customFormat="1">
      <c r="A174" s="14"/>
      <c r="B174" s="229"/>
      <c r="C174" s="230"/>
      <c r="D174" s="220" t="s">
        <v>147</v>
      </c>
      <c r="E174" s="230"/>
      <c r="F174" s="232" t="s">
        <v>255</v>
      </c>
      <c r="G174" s="230"/>
      <c r="H174" s="233">
        <v>1.478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147</v>
      </c>
      <c r="AU174" s="239" t="s">
        <v>82</v>
      </c>
      <c r="AV174" s="14" t="s">
        <v>82</v>
      </c>
      <c r="AW174" s="14" t="s">
        <v>4</v>
      </c>
      <c r="AX174" s="14" t="s">
        <v>14</v>
      </c>
      <c r="AY174" s="239" t="s">
        <v>137</v>
      </c>
    </row>
    <row r="175" s="2" customFormat="1" ht="21.75" customHeight="1">
      <c r="A175" s="40"/>
      <c r="B175" s="41"/>
      <c r="C175" s="200" t="s">
        <v>256</v>
      </c>
      <c r="D175" s="200" t="s">
        <v>139</v>
      </c>
      <c r="E175" s="201" t="s">
        <v>257</v>
      </c>
      <c r="F175" s="202" t="s">
        <v>258</v>
      </c>
      <c r="G175" s="203" t="s">
        <v>84</v>
      </c>
      <c r="H175" s="204">
        <v>73.920000000000002</v>
      </c>
      <c r="I175" s="205"/>
      <c r="J175" s="206">
        <f>ROUND(I175*H175,2)</f>
        <v>0</v>
      </c>
      <c r="K175" s="202" t="s">
        <v>142</v>
      </c>
      <c r="L175" s="46"/>
      <c r="M175" s="207" t="s">
        <v>19</v>
      </c>
      <c r="N175" s="208" t="s">
        <v>43</v>
      </c>
      <c r="O175" s="86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1" t="s">
        <v>143</v>
      </c>
      <c r="AT175" s="211" t="s">
        <v>139</v>
      </c>
      <c r="AU175" s="211" t="s">
        <v>82</v>
      </c>
      <c r="AY175" s="19" t="s">
        <v>137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9" t="s">
        <v>14</v>
      </c>
      <c r="BK175" s="212">
        <f>ROUND(I175*H175,2)</f>
        <v>0</v>
      </c>
      <c r="BL175" s="19" t="s">
        <v>143</v>
      </c>
      <c r="BM175" s="211" t="s">
        <v>259</v>
      </c>
    </row>
    <row r="176" s="2" customFormat="1">
      <c r="A176" s="40"/>
      <c r="B176" s="41"/>
      <c r="C176" s="42"/>
      <c r="D176" s="213" t="s">
        <v>145</v>
      </c>
      <c r="E176" s="42"/>
      <c r="F176" s="214" t="s">
        <v>260</v>
      </c>
      <c r="G176" s="42"/>
      <c r="H176" s="42"/>
      <c r="I176" s="215"/>
      <c r="J176" s="42"/>
      <c r="K176" s="42"/>
      <c r="L176" s="46"/>
      <c r="M176" s="216"/>
      <c r="N176" s="217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82</v>
      </c>
    </row>
    <row r="177" s="14" customFormat="1">
      <c r="A177" s="14"/>
      <c r="B177" s="229"/>
      <c r="C177" s="230"/>
      <c r="D177" s="220" t="s">
        <v>147</v>
      </c>
      <c r="E177" s="231" t="s">
        <v>19</v>
      </c>
      <c r="F177" s="232" t="s">
        <v>83</v>
      </c>
      <c r="G177" s="230"/>
      <c r="H177" s="233">
        <v>73.920000000000002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147</v>
      </c>
      <c r="AU177" s="239" t="s">
        <v>82</v>
      </c>
      <c r="AV177" s="14" t="s">
        <v>82</v>
      </c>
      <c r="AW177" s="14" t="s">
        <v>33</v>
      </c>
      <c r="AX177" s="14" t="s">
        <v>72</v>
      </c>
      <c r="AY177" s="239" t="s">
        <v>137</v>
      </c>
    </row>
    <row r="178" s="15" customFormat="1">
      <c r="A178" s="15"/>
      <c r="B178" s="240"/>
      <c r="C178" s="241"/>
      <c r="D178" s="220" t="s">
        <v>147</v>
      </c>
      <c r="E178" s="242" t="s">
        <v>19</v>
      </c>
      <c r="F178" s="243" t="s">
        <v>150</v>
      </c>
      <c r="G178" s="241"/>
      <c r="H178" s="244">
        <v>73.920000000000002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0" t="s">
        <v>147</v>
      </c>
      <c r="AU178" s="250" t="s">
        <v>82</v>
      </c>
      <c r="AV178" s="15" t="s">
        <v>143</v>
      </c>
      <c r="AW178" s="15" t="s">
        <v>33</v>
      </c>
      <c r="AX178" s="15" t="s">
        <v>14</v>
      </c>
      <c r="AY178" s="250" t="s">
        <v>137</v>
      </c>
    </row>
    <row r="179" s="2" customFormat="1" ht="24.15" customHeight="1">
      <c r="A179" s="40"/>
      <c r="B179" s="41"/>
      <c r="C179" s="200" t="s">
        <v>261</v>
      </c>
      <c r="D179" s="200" t="s">
        <v>139</v>
      </c>
      <c r="E179" s="201" t="s">
        <v>262</v>
      </c>
      <c r="F179" s="202" t="s">
        <v>263</v>
      </c>
      <c r="G179" s="203" t="s">
        <v>84</v>
      </c>
      <c r="H179" s="204">
        <v>73.920000000000002</v>
      </c>
      <c r="I179" s="205"/>
      <c r="J179" s="206">
        <f>ROUND(I179*H179,2)</f>
        <v>0</v>
      </c>
      <c r="K179" s="202" t="s">
        <v>142</v>
      </c>
      <c r="L179" s="46"/>
      <c r="M179" s="207" t="s">
        <v>19</v>
      </c>
      <c r="N179" s="208" t="s">
        <v>43</v>
      </c>
      <c r="O179" s="86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1" t="s">
        <v>143</v>
      </c>
      <c r="AT179" s="211" t="s">
        <v>139</v>
      </c>
      <c r="AU179" s="211" t="s">
        <v>82</v>
      </c>
      <c r="AY179" s="19" t="s">
        <v>137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9" t="s">
        <v>14</v>
      </c>
      <c r="BK179" s="212">
        <f>ROUND(I179*H179,2)</f>
        <v>0</v>
      </c>
      <c r="BL179" s="19" t="s">
        <v>143</v>
      </c>
      <c r="BM179" s="211" t="s">
        <v>264</v>
      </c>
    </row>
    <row r="180" s="2" customFormat="1">
      <c r="A180" s="40"/>
      <c r="B180" s="41"/>
      <c r="C180" s="42"/>
      <c r="D180" s="213" t="s">
        <v>145</v>
      </c>
      <c r="E180" s="42"/>
      <c r="F180" s="214" t="s">
        <v>265</v>
      </c>
      <c r="G180" s="42"/>
      <c r="H180" s="42"/>
      <c r="I180" s="215"/>
      <c r="J180" s="42"/>
      <c r="K180" s="42"/>
      <c r="L180" s="46"/>
      <c r="M180" s="216"/>
      <c r="N180" s="217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82</v>
      </c>
    </row>
    <row r="181" s="14" customFormat="1">
      <c r="A181" s="14"/>
      <c r="B181" s="229"/>
      <c r="C181" s="230"/>
      <c r="D181" s="220" t="s">
        <v>147</v>
      </c>
      <c r="E181" s="231" t="s">
        <v>19</v>
      </c>
      <c r="F181" s="232" t="s">
        <v>83</v>
      </c>
      <c r="G181" s="230"/>
      <c r="H181" s="233">
        <v>73.920000000000002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147</v>
      </c>
      <c r="AU181" s="239" t="s">
        <v>82</v>
      </c>
      <c r="AV181" s="14" t="s">
        <v>82</v>
      </c>
      <c r="AW181" s="14" t="s">
        <v>33</v>
      </c>
      <c r="AX181" s="14" t="s">
        <v>72</v>
      </c>
      <c r="AY181" s="239" t="s">
        <v>137</v>
      </c>
    </row>
    <row r="182" s="15" customFormat="1">
      <c r="A182" s="15"/>
      <c r="B182" s="240"/>
      <c r="C182" s="241"/>
      <c r="D182" s="220" t="s">
        <v>147</v>
      </c>
      <c r="E182" s="242" t="s">
        <v>19</v>
      </c>
      <c r="F182" s="243" t="s">
        <v>150</v>
      </c>
      <c r="G182" s="241"/>
      <c r="H182" s="244">
        <v>73.920000000000002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0" t="s">
        <v>147</v>
      </c>
      <c r="AU182" s="250" t="s">
        <v>82</v>
      </c>
      <c r="AV182" s="15" t="s">
        <v>143</v>
      </c>
      <c r="AW182" s="15" t="s">
        <v>33</v>
      </c>
      <c r="AX182" s="15" t="s">
        <v>14</v>
      </c>
      <c r="AY182" s="250" t="s">
        <v>137</v>
      </c>
    </row>
    <row r="183" s="2" customFormat="1" ht="21.75" customHeight="1">
      <c r="A183" s="40"/>
      <c r="B183" s="41"/>
      <c r="C183" s="200" t="s">
        <v>266</v>
      </c>
      <c r="D183" s="200" t="s">
        <v>139</v>
      </c>
      <c r="E183" s="201" t="s">
        <v>267</v>
      </c>
      <c r="F183" s="202" t="s">
        <v>268</v>
      </c>
      <c r="G183" s="203" t="s">
        <v>84</v>
      </c>
      <c r="H183" s="204">
        <v>73.920000000000002</v>
      </c>
      <c r="I183" s="205"/>
      <c r="J183" s="206">
        <f>ROUND(I183*H183,2)</f>
        <v>0</v>
      </c>
      <c r="K183" s="202" t="s">
        <v>142</v>
      </c>
      <c r="L183" s="46"/>
      <c r="M183" s="207" t="s">
        <v>19</v>
      </c>
      <c r="N183" s="208" t="s">
        <v>43</v>
      </c>
      <c r="O183" s="86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1" t="s">
        <v>143</v>
      </c>
      <c r="AT183" s="211" t="s">
        <v>139</v>
      </c>
      <c r="AU183" s="211" t="s">
        <v>82</v>
      </c>
      <c r="AY183" s="19" t="s">
        <v>137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9" t="s">
        <v>14</v>
      </c>
      <c r="BK183" s="212">
        <f>ROUND(I183*H183,2)</f>
        <v>0</v>
      </c>
      <c r="BL183" s="19" t="s">
        <v>143</v>
      </c>
      <c r="BM183" s="211" t="s">
        <v>269</v>
      </c>
    </row>
    <row r="184" s="2" customFormat="1">
      <c r="A184" s="40"/>
      <c r="B184" s="41"/>
      <c r="C184" s="42"/>
      <c r="D184" s="213" t="s">
        <v>145</v>
      </c>
      <c r="E184" s="42"/>
      <c r="F184" s="214" t="s">
        <v>270</v>
      </c>
      <c r="G184" s="42"/>
      <c r="H184" s="42"/>
      <c r="I184" s="215"/>
      <c r="J184" s="42"/>
      <c r="K184" s="42"/>
      <c r="L184" s="46"/>
      <c r="M184" s="216"/>
      <c r="N184" s="217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82</v>
      </c>
    </row>
    <row r="185" s="14" customFormat="1">
      <c r="A185" s="14"/>
      <c r="B185" s="229"/>
      <c r="C185" s="230"/>
      <c r="D185" s="220" t="s">
        <v>147</v>
      </c>
      <c r="E185" s="231" t="s">
        <v>19</v>
      </c>
      <c r="F185" s="232" t="s">
        <v>83</v>
      </c>
      <c r="G185" s="230"/>
      <c r="H185" s="233">
        <v>73.920000000000002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9" t="s">
        <v>147</v>
      </c>
      <c r="AU185" s="239" t="s">
        <v>82</v>
      </c>
      <c r="AV185" s="14" t="s">
        <v>82</v>
      </c>
      <c r="AW185" s="14" t="s">
        <v>33</v>
      </c>
      <c r="AX185" s="14" t="s">
        <v>72</v>
      </c>
      <c r="AY185" s="239" t="s">
        <v>137</v>
      </c>
    </row>
    <row r="186" s="15" customFormat="1">
      <c r="A186" s="15"/>
      <c r="B186" s="240"/>
      <c r="C186" s="241"/>
      <c r="D186" s="220" t="s">
        <v>147</v>
      </c>
      <c r="E186" s="242" t="s">
        <v>19</v>
      </c>
      <c r="F186" s="243" t="s">
        <v>150</v>
      </c>
      <c r="G186" s="241"/>
      <c r="H186" s="244">
        <v>73.920000000000002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0" t="s">
        <v>147</v>
      </c>
      <c r="AU186" s="250" t="s">
        <v>82</v>
      </c>
      <c r="AV186" s="15" t="s">
        <v>143</v>
      </c>
      <c r="AW186" s="15" t="s">
        <v>33</v>
      </c>
      <c r="AX186" s="15" t="s">
        <v>14</v>
      </c>
      <c r="AY186" s="250" t="s">
        <v>137</v>
      </c>
    </row>
    <row r="187" s="12" customFormat="1" ht="22.8" customHeight="1">
      <c r="A187" s="12"/>
      <c r="B187" s="184"/>
      <c r="C187" s="185"/>
      <c r="D187" s="186" t="s">
        <v>71</v>
      </c>
      <c r="E187" s="198" t="s">
        <v>143</v>
      </c>
      <c r="F187" s="198" t="s">
        <v>271</v>
      </c>
      <c r="G187" s="185"/>
      <c r="H187" s="185"/>
      <c r="I187" s="188"/>
      <c r="J187" s="199">
        <f>BK187</f>
        <v>0</v>
      </c>
      <c r="K187" s="185"/>
      <c r="L187" s="190"/>
      <c r="M187" s="191"/>
      <c r="N187" s="192"/>
      <c r="O187" s="192"/>
      <c r="P187" s="193">
        <f>SUM(P188:P197)</f>
        <v>0</v>
      </c>
      <c r="Q187" s="192"/>
      <c r="R187" s="193">
        <f>SUM(R188:R197)</f>
        <v>3.5</v>
      </c>
      <c r="S187" s="192"/>
      <c r="T187" s="194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5" t="s">
        <v>14</v>
      </c>
      <c r="AT187" s="196" t="s">
        <v>71</v>
      </c>
      <c r="AU187" s="196" t="s">
        <v>14</v>
      </c>
      <c r="AY187" s="195" t="s">
        <v>137</v>
      </c>
      <c r="BK187" s="197">
        <f>SUM(BK188:BK197)</f>
        <v>0</v>
      </c>
    </row>
    <row r="188" s="2" customFormat="1" ht="24.15" customHeight="1">
      <c r="A188" s="40"/>
      <c r="B188" s="41"/>
      <c r="C188" s="200" t="s">
        <v>7</v>
      </c>
      <c r="D188" s="200" t="s">
        <v>139</v>
      </c>
      <c r="E188" s="201" t="s">
        <v>272</v>
      </c>
      <c r="F188" s="202" t="s">
        <v>273</v>
      </c>
      <c r="G188" s="203" t="s">
        <v>84</v>
      </c>
      <c r="H188" s="204">
        <v>14</v>
      </c>
      <c r="I188" s="205"/>
      <c r="J188" s="206">
        <f>ROUND(I188*H188,2)</f>
        <v>0</v>
      </c>
      <c r="K188" s="202" t="s">
        <v>19</v>
      </c>
      <c r="L188" s="46"/>
      <c r="M188" s="207" t="s">
        <v>19</v>
      </c>
      <c r="N188" s="208" t="s">
        <v>43</v>
      </c>
      <c r="O188" s="86"/>
      <c r="P188" s="209">
        <f>O188*H188</f>
        <v>0</v>
      </c>
      <c r="Q188" s="209">
        <v>0.25</v>
      </c>
      <c r="R188" s="209">
        <f>Q188*H188</f>
        <v>3.5</v>
      </c>
      <c r="S188" s="209">
        <v>0</v>
      </c>
      <c r="T188" s="21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1" t="s">
        <v>143</v>
      </c>
      <c r="AT188" s="211" t="s">
        <v>139</v>
      </c>
      <c r="AU188" s="211" t="s">
        <v>82</v>
      </c>
      <c r="AY188" s="19" t="s">
        <v>137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9" t="s">
        <v>14</v>
      </c>
      <c r="BK188" s="212">
        <f>ROUND(I188*H188,2)</f>
        <v>0</v>
      </c>
      <c r="BL188" s="19" t="s">
        <v>143</v>
      </c>
      <c r="BM188" s="211" t="s">
        <v>274</v>
      </c>
    </row>
    <row r="189" s="13" customFormat="1">
      <c r="A189" s="13"/>
      <c r="B189" s="218"/>
      <c r="C189" s="219"/>
      <c r="D189" s="220" t="s">
        <v>147</v>
      </c>
      <c r="E189" s="221" t="s">
        <v>19</v>
      </c>
      <c r="F189" s="222" t="s">
        <v>275</v>
      </c>
      <c r="G189" s="219"/>
      <c r="H189" s="221" t="s">
        <v>19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147</v>
      </c>
      <c r="AU189" s="228" t="s">
        <v>82</v>
      </c>
      <c r="AV189" s="13" t="s">
        <v>14</v>
      </c>
      <c r="AW189" s="13" t="s">
        <v>33</v>
      </c>
      <c r="AX189" s="13" t="s">
        <v>72</v>
      </c>
      <c r="AY189" s="228" t="s">
        <v>137</v>
      </c>
    </row>
    <row r="190" s="14" customFormat="1">
      <c r="A190" s="14"/>
      <c r="B190" s="229"/>
      <c r="C190" s="230"/>
      <c r="D190" s="220" t="s">
        <v>147</v>
      </c>
      <c r="E190" s="231" t="s">
        <v>19</v>
      </c>
      <c r="F190" s="232" t="s">
        <v>276</v>
      </c>
      <c r="G190" s="230"/>
      <c r="H190" s="233">
        <v>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147</v>
      </c>
      <c r="AU190" s="239" t="s">
        <v>82</v>
      </c>
      <c r="AV190" s="14" t="s">
        <v>82</v>
      </c>
      <c r="AW190" s="14" t="s">
        <v>33</v>
      </c>
      <c r="AX190" s="14" t="s">
        <v>72</v>
      </c>
      <c r="AY190" s="239" t="s">
        <v>137</v>
      </c>
    </row>
    <row r="191" s="14" customFormat="1">
      <c r="A191" s="14"/>
      <c r="B191" s="229"/>
      <c r="C191" s="230"/>
      <c r="D191" s="220" t="s">
        <v>147</v>
      </c>
      <c r="E191" s="231" t="s">
        <v>19</v>
      </c>
      <c r="F191" s="232" t="s">
        <v>277</v>
      </c>
      <c r="G191" s="230"/>
      <c r="H191" s="233">
        <v>2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147</v>
      </c>
      <c r="AU191" s="239" t="s">
        <v>82</v>
      </c>
      <c r="AV191" s="14" t="s">
        <v>82</v>
      </c>
      <c r="AW191" s="14" t="s">
        <v>33</v>
      </c>
      <c r="AX191" s="14" t="s">
        <v>72</v>
      </c>
      <c r="AY191" s="239" t="s">
        <v>137</v>
      </c>
    </row>
    <row r="192" s="14" customFormat="1">
      <c r="A192" s="14"/>
      <c r="B192" s="229"/>
      <c r="C192" s="230"/>
      <c r="D192" s="220" t="s">
        <v>147</v>
      </c>
      <c r="E192" s="231" t="s">
        <v>19</v>
      </c>
      <c r="F192" s="232" t="s">
        <v>278</v>
      </c>
      <c r="G192" s="230"/>
      <c r="H192" s="233">
        <v>2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9" t="s">
        <v>147</v>
      </c>
      <c r="AU192" s="239" t="s">
        <v>82</v>
      </c>
      <c r="AV192" s="14" t="s">
        <v>82</v>
      </c>
      <c r="AW192" s="14" t="s">
        <v>33</v>
      </c>
      <c r="AX192" s="14" t="s">
        <v>72</v>
      </c>
      <c r="AY192" s="239" t="s">
        <v>137</v>
      </c>
    </row>
    <row r="193" s="14" customFormat="1">
      <c r="A193" s="14"/>
      <c r="B193" s="229"/>
      <c r="C193" s="230"/>
      <c r="D193" s="220" t="s">
        <v>147</v>
      </c>
      <c r="E193" s="231" t="s">
        <v>19</v>
      </c>
      <c r="F193" s="232" t="s">
        <v>279</v>
      </c>
      <c r="G193" s="230"/>
      <c r="H193" s="233">
        <v>2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147</v>
      </c>
      <c r="AU193" s="239" t="s">
        <v>82</v>
      </c>
      <c r="AV193" s="14" t="s">
        <v>82</v>
      </c>
      <c r="AW193" s="14" t="s">
        <v>33</v>
      </c>
      <c r="AX193" s="14" t="s">
        <v>72</v>
      </c>
      <c r="AY193" s="239" t="s">
        <v>137</v>
      </c>
    </row>
    <row r="194" s="14" customFormat="1">
      <c r="A194" s="14"/>
      <c r="B194" s="229"/>
      <c r="C194" s="230"/>
      <c r="D194" s="220" t="s">
        <v>147</v>
      </c>
      <c r="E194" s="231" t="s">
        <v>19</v>
      </c>
      <c r="F194" s="232" t="s">
        <v>280</v>
      </c>
      <c r="G194" s="230"/>
      <c r="H194" s="233">
        <v>2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147</v>
      </c>
      <c r="AU194" s="239" t="s">
        <v>82</v>
      </c>
      <c r="AV194" s="14" t="s">
        <v>82</v>
      </c>
      <c r="AW194" s="14" t="s">
        <v>33</v>
      </c>
      <c r="AX194" s="14" t="s">
        <v>72</v>
      </c>
      <c r="AY194" s="239" t="s">
        <v>137</v>
      </c>
    </row>
    <row r="195" s="14" customFormat="1">
      <c r="A195" s="14"/>
      <c r="B195" s="229"/>
      <c r="C195" s="230"/>
      <c r="D195" s="220" t="s">
        <v>147</v>
      </c>
      <c r="E195" s="231" t="s">
        <v>19</v>
      </c>
      <c r="F195" s="232" t="s">
        <v>281</v>
      </c>
      <c r="G195" s="230"/>
      <c r="H195" s="233">
        <v>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147</v>
      </c>
      <c r="AU195" s="239" t="s">
        <v>82</v>
      </c>
      <c r="AV195" s="14" t="s">
        <v>82</v>
      </c>
      <c r="AW195" s="14" t="s">
        <v>33</v>
      </c>
      <c r="AX195" s="14" t="s">
        <v>72</v>
      </c>
      <c r="AY195" s="239" t="s">
        <v>137</v>
      </c>
    </row>
    <row r="196" s="14" customFormat="1">
      <c r="A196" s="14"/>
      <c r="B196" s="229"/>
      <c r="C196" s="230"/>
      <c r="D196" s="220" t="s">
        <v>147</v>
      </c>
      <c r="E196" s="231" t="s">
        <v>19</v>
      </c>
      <c r="F196" s="232" t="s">
        <v>282</v>
      </c>
      <c r="G196" s="230"/>
      <c r="H196" s="233">
        <v>2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147</v>
      </c>
      <c r="AU196" s="239" t="s">
        <v>82</v>
      </c>
      <c r="AV196" s="14" t="s">
        <v>82</v>
      </c>
      <c r="AW196" s="14" t="s">
        <v>33</v>
      </c>
      <c r="AX196" s="14" t="s">
        <v>72</v>
      </c>
      <c r="AY196" s="239" t="s">
        <v>137</v>
      </c>
    </row>
    <row r="197" s="15" customFormat="1">
      <c r="A197" s="15"/>
      <c r="B197" s="240"/>
      <c r="C197" s="241"/>
      <c r="D197" s="220" t="s">
        <v>147</v>
      </c>
      <c r="E197" s="242" t="s">
        <v>19</v>
      </c>
      <c r="F197" s="243" t="s">
        <v>150</v>
      </c>
      <c r="G197" s="241"/>
      <c r="H197" s="244">
        <v>14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0" t="s">
        <v>147</v>
      </c>
      <c r="AU197" s="250" t="s">
        <v>82</v>
      </c>
      <c r="AV197" s="15" t="s">
        <v>143</v>
      </c>
      <c r="AW197" s="15" t="s">
        <v>33</v>
      </c>
      <c r="AX197" s="15" t="s">
        <v>14</v>
      </c>
      <c r="AY197" s="250" t="s">
        <v>137</v>
      </c>
    </row>
    <row r="198" s="12" customFormat="1" ht="22.8" customHeight="1">
      <c r="A198" s="12"/>
      <c r="B198" s="184"/>
      <c r="C198" s="185"/>
      <c r="D198" s="186" t="s">
        <v>71</v>
      </c>
      <c r="E198" s="198" t="s">
        <v>173</v>
      </c>
      <c r="F198" s="198" t="s">
        <v>283</v>
      </c>
      <c r="G198" s="185"/>
      <c r="H198" s="185"/>
      <c r="I198" s="188"/>
      <c r="J198" s="199">
        <f>BK198</f>
        <v>0</v>
      </c>
      <c r="K198" s="185"/>
      <c r="L198" s="190"/>
      <c r="M198" s="191"/>
      <c r="N198" s="192"/>
      <c r="O198" s="192"/>
      <c r="P198" s="193">
        <f>SUM(P199:P213)</f>
        <v>0</v>
      </c>
      <c r="Q198" s="192"/>
      <c r="R198" s="193">
        <f>SUM(R199:R213)</f>
        <v>5.7283787999999998</v>
      </c>
      <c r="S198" s="192"/>
      <c r="T198" s="194">
        <f>SUM(T199:T213)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5" t="s">
        <v>14</v>
      </c>
      <c r="AT198" s="196" t="s">
        <v>71</v>
      </c>
      <c r="AU198" s="196" t="s">
        <v>14</v>
      </c>
      <c r="AY198" s="195" t="s">
        <v>137</v>
      </c>
      <c r="BK198" s="197">
        <f>SUM(BK199:BK213)</f>
        <v>0</v>
      </c>
    </row>
    <row r="199" s="2" customFormat="1" ht="21.75" customHeight="1">
      <c r="A199" s="40"/>
      <c r="B199" s="41"/>
      <c r="C199" s="200" t="s">
        <v>284</v>
      </c>
      <c r="D199" s="200" t="s">
        <v>139</v>
      </c>
      <c r="E199" s="201" t="s">
        <v>285</v>
      </c>
      <c r="F199" s="202" t="s">
        <v>286</v>
      </c>
      <c r="G199" s="203" t="s">
        <v>84</v>
      </c>
      <c r="H199" s="204">
        <v>22.09</v>
      </c>
      <c r="I199" s="205"/>
      <c r="J199" s="206">
        <f>ROUND(I199*H199,2)</f>
        <v>0</v>
      </c>
      <c r="K199" s="202" t="s">
        <v>142</v>
      </c>
      <c r="L199" s="46"/>
      <c r="M199" s="207" t="s">
        <v>19</v>
      </c>
      <c r="N199" s="208" t="s">
        <v>43</v>
      </c>
      <c r="O199" s="86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1" t="s">
        <v>143</v>
      </c>
      <c r="AT199" s="211" t="s">
        <v>139</v>
      </c>
      <c r="AU199" s="211" t="s">
        <v>82</v>
      </c>
      <c r="AY199" s="19" t="s">
        <v>137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9" t="s">
        <v>14</v>
      </c>
      <c r="BK199" s="212">
        <f>ROUND(I199*H199,2)</f>
        <v>0</v>
      </c>
      <c r="BL199" s="19" t="s">
        <v>143</v>
      </c>
      <c r="BM199" s="211" t="s">
        <v>287</v>
      </c>
    </row>
    <row r="200" s="2" customFormat="1">
      <c r="A200" s="40"/>
      <c r="B200" s="41"/>
      <c r="C200" s="42"/>
      <c r="D200" s="213" t="s">
        <v>145</v>
      </c>
      <c r="E200" s="42"/>
      <c r="F200" s="214" t="s">
        <v>288</v>
      </c>
      <c r="G200" s="42"/>
      <c r="H200" s="42"/>
      <c r="I200" s="215"/>
      <c r="J200" s="42"/>
      <c r="K200" s="42"/>
      <c r="L200" s="46"/>
      <c r="M200" s="216"/>
      <c r="N200" s="217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145</v>
      </c>
      <c r="AU200" s="19" t="s">
        <v>82</v>
      </c>
    </row>
    <row r="201" s="13" customFormat="1">
      <c r="A201" s="13"/>
      <c r="B201" s="218"/>
      <c r="C201" s="219"/>
      <c r="D201" s="220" t="s">
        <v>147</v>
      </c>
      <c r="E201" s="221" t="s">
        <v>19</v>
      </c>
      <c r="F201" s="222" t="s">
        <v>289</v>
      </c>
      <c r="G201" s="219"/>
      <c r="H201" s="221" t="s">
        <v>19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147</v>
      </c>
      <c r="AU201" s="228" t="s">
        <v>82</v>
      </c>
      <c r="AV201" s="13" t="s">
        <v>14</v>
      </c>
      <c r="AW201" s="13" t="s">
        <v>33</v>
      </c>
      <c r="AX201" s="13" t="s">
        <v>72</v>
      </c>
      <c r="AY201" s="228" t="s">
        <v>137</v>
      </c>
    </row>
    <row r="202" s="14" customFormat="1">
      <c r="A202" s="14"/>
      <c r="B202" s="229"/>
      <c r="C202" s="230"/>
      <c r="D202" s="220" t="s">
        <v>147</v>
      </c>
      <c r="E202" s="231" t="s">
        <v>19</v>
      </c>
      <c r="F202" s="232" t="s">
        <v>149</v>
      </c>
      <c r="G202" s="230"/>
      <c r="H202" s="233">
        <v>22.09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9" t="s">
        <v>147</v>
      </c>
      <c r="AU202" s="239" t="s">
        <v>82</v>
      </c>
      <c r="AV202" s="14" t="s">
        <v>82</v>
      </c>
      <c r="AW202" s="14" t="s">
        <v>33</v>
      </c>
      <c r="AX202" s="14" t="s">
        <v>72</v>
      </c>
      <c r="AY202" s="239" t="s">
        <v>137</v>
      </c>
    </row>
    <row r="203" s="15" customFormat="1">
      <c r="A203" s="15"/>
      <c r="B203" s="240"/>
      <c r="C203" s="241"/>
      <c r="D203" s="220" t="s">
        <v>147</v>
      </c>
      <c r="E203" s="242" t="s">
        <v>19</v>
      </c>
      <c r="F203" s="243" t="s">
        <v>150</v>
      </c>
      <c r="G203" s="241"/>
      <c r="H203" s="244">
        <v>22.09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0" t="s">
        <v>147</v>
      </c>
      <c r="AU203" s="250" t="s">
        <v>82</v>
      </c>
      <c r="AV203" s="15" t="s">
        <v>143</v>
      </c>
      <c r="AW203" s="15" t="s">
        <v>33</v>
      </c>
      <c r="AX203" s="15" t="s">
        <v>14</v>
      </c>
      <c r="AY203" s="250" t="s">
        <v>137</v>
      </c>
    </row>
    <row r="204" s="2" customFormat="1" ht="24.15" customHeight="1">
      <c r="A204" s="40"/>
      <c r="B204" s="41"/>
      <c r="C204" s="200" t="s">
        <v>290</v>
      </c>
      <c r="D204" s="200" t="s">
        <v>139</v>
      </c>
      <c r="E204" s="201" t="s">
        <v>291</v>
      </c>
      <c r="F204" s="202" t="s">
        <v>292</v>
      </c>
      <c r="G204" s="203" t="s">
        <v>84</v>
      </c>
      <c r="H204" s="204">
        <v>44.18</v>
      </c>
      <c r="I204" s="205"/>
      <c r="J204" s="206">
        <f>ROUND(I204*H204,2)</f>
        <v>0</v>
      </c>
      <c r="K204" s="202" t="s">
        <v>142</v>
      </c>
      <c r="L204" s="46"/>
      <c r="M204" s="207" t="s">
        <v>19</v>
      </c>
      <c r="N204" s="208" t="s">
        <v>43</v>
      </c>
      <c r="O204" s="86"/>
      <c r="P204" s="209">
        <f>O204*H204</f>
        <v>0</v>
      </c>
      <c r="Q204" s="209">
        <v>0.12966</v>
      </c>
      <c r="R204" s="209">
        <f>Q204*H204</f>
        <v>5.7283787999999998</v>
      </c>
      <c r="S204" s="209">
        <v>0</v>
      </c>
      <c r="T204" s="21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1" t="s">
        <v>143</v>
      </c>
      <c r="AT204" s="211" t="s">
        <v>139</v>
      </c>
      <c r="AU204" s="211" t="s">
        <v>82</v>
      </c>
      <c r="AY204" s="19" t="s">
        <v>137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9" t="s">
        <v>14</v>
      </c>
      <c r="BK204" s="212">
        <f>ROUND(I204*H204,2)</f>
        <v>0</v>
      </c>
      <c r="BL204" s="19" t="s">
        <v>143</v>
      </c>
      <c r="BM204" s="211" t="s">
        <v>293</v>
      </c>
    </row>
    <row r="205" s="2" customFormat="1">
      <c r="A205" s="40"/>
      <c r="B205" s="41"/>
      <c r="C205" s="42"/>
      <c r="D205" s="213" t="s">
        <v>145</v>
      </c>
      <c r="E205" s="42"/>
      <c r="F205" s="214" t="s">
        <v>294</v>
      </c>
      <c r="G205" s="42"/>
      <c r="H205" s="42"/>
      <c r="I205" s="215"/>
      <c r="J205" s="42"/>
      <c r="K205" s="42"/>
      <c r="L205" s="46"/>
      <c r="M205" s="216"/>
      <c r="N205" s="217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145</v>
      </c>
      <c r="AU205" s="19" t="s">
        <v>82</v>
      </c>
    </row>
    <row r="206" s="13" customFormat="1">
      <c r="A206" s="13"/>
      <c r="B206" s="218"/>
      <c r="C206" s="219"/>
      <c r="D206" s="220" t="s">
        <v>147</v>
      </c>
      <c r="E206" s="221" t="s">
        <v>19</v>
      </c>
      <c r="F206" s="222" t="s">
        <v>295</v>
      </c>
      <c r="G206" s="219"/>
      <c r="H206" s="221" t="s">
        <v>19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8" t="s">
        <v>147</v>
      </c>
      <c r="AU206" s="228" t="s">
        <v>82</v>
      </c>
      <c r="AV206" s="13" t="s">
        <v>14</v>
      </c>
      <c r="AW206" s="13" t="s">
        <v>33</v>
      </c>
      <c r="AX206" s="13" t="s">
        <v>72</v>
      </c>
      <c r="AY206" s="228" t="s">
        <v>137</v>
      </c>
    </row>
    <row r="207" s="14" customFormat="1">
      <c r="A207" s="14"/>
      <c r="B207" s="229"/>
      <c r="C207" s="230"/>
      <c r="D207" s="220" t="s">
        <v>147</v>
      </c>
      <c r="E207" s="231" t="s">
        <v>19</v>
      </c>
      <c r="F207" s="232" t="s">
        <v>296</v>
      </c>
      <c r="G207" s="230"/>
      <c r="H207" s="233">
        <v>44.18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9" t="s">
        <v>147</v>
      </c>
      <c r="AU207" s="239" t="s">
        <v>82</v>
      </c>
      <c r="AV207" s="14" t="s">
        <v>82</v>
      </c>
      <c r="AW207" s="14" t="s">
        <v>33</v>
      </c>
      <c r="AX207" s="14" t="s">
        <v>72</v>
      </c>
      <c r="AY207" s="239" t="s">
        <v>137</v>
      </c>
    </row>
    <row r="208" s="15" customFormat="1">
      <c r="A208" s="15"/>
      <c r="B208" s="240"/>
      <c r="C208" s="241"/>
      <c r="D208" s="220" t="s">
        <v>147</v>
      </c>
      <c r="E208" s="242" t="s">
        <v>19</v>
      </c>
      <c r="F208" s="243" t="s">
        <v>150</v>
      </c>
      <c r="G208" s="241"/>
      <c r="H208" s="244">
        <v>44.18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0" t="s">
        <v>147</v>
      </c>
      <c r="AU208" s="250" t="s">
        <v>82</v>
      </c>
      <c r="AV208" s="15" t="s">
        <v>143</v>
      </c>
      <c r="AW208" s="15" t="s">
        <v>33</v>
      </c>
      <c r="AX208" s="15" t="s">
        <v>14</v>
      </c>
      <c r="AY208" s="250" t="s">
        <v>137</v>
      </c>
    </row>
    <row r="209" s="2" customFormat="1" ht="16.5" customHeight="1">
      <c r="A209" s="40"/>
      <c r="B209" s="41"/>
      <c r="C209" s="200" t="s">
        <v>297</v>
      </c>
      <c r="D209" s="200" t="s">
        <v>139</v>
      </c>
      <c r="E209" s="201" t="s">
        <v>298</v>
      </c>
      <c r="F209" s="202" t="s">
        <v>299</v>
      </c>
      <c r="G209" s="203" t="s">
        <v>84</v>
      </c>
      <c r="H209" s="204">
        <v>22.09</v>
      </c>
      <c r="I209" s="205"/>
      <c r="J209" s="206">
        <f>ROUND(I209*H209,2)</f>
        <v>0</v>
      </c>
      <c r="K209" s="202" t="s">
        <v>142</v>
      </c>
      <c r="L209" s="46"/>
      <c r="M209" s="207" t="s">
        <v>19</v>
      </c>
      <c r="N209" s="208" t="s">
        <v>43</v>
      </c>
      <c r="O209" s="86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1" t="s">
        <v>143</v>
      </c>
      <c r="AT209" s="211" t="s">
        <v>139</v>
      </c>
      <c r="AU209" s="211" t="s">
        <v>82</v>
      </c>
      <c r="AY209" s="19" t="s">
        <v>137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9" t="s">
        <v>14</v>
      </c>
      <c r="BK209" s="212">
        <f>ROUND(I209*H209,2)</f>
        <v>0</v>
      </c>
      <c r="BL209" s="19" t="s">
        <v>143</v>
      </c>
      <c r="BM209" s="211" t="s">
        <v>300</v>
      </c>
    </row>
    <row r="210" s="2" customFormat="1">
      <c r="A210" s="40"/>
      <c r="B210" s="41"/>
      <c r="C210" s="42"/>
      <c r="D210" s="213" t="s">
        <v>145</v>
      </c>
      <c r="E210" s="42"/>
      <c r="F210" s="214" t="s">
        <v>301</v>
      </c>
      <c r="G210" s="42"/>
      <c r="H210" s="42"/>
      <c r="I210" s="215"/>
      <c r="J210" s="42"/>
      <c r="K210" s="42"/>
      <c r="L210" s="46"/>
      <c r="M210" s="216"/>
      <c r="N210" s="217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145</v>
      </c>
      <c r="AU210" s="19" t="s">
        <v>82</v>
      </c>
    </row>
    <row r="211" s="13" customFormat="1">
      <c r="A211" s="13"/>
      <c r="B211" s="218"/>
      <c r="C211" s="219"/>
      <c r="D211" s="220" t="s">
        <v>147</v>
      </c>
      <c r="E211" s="221" t="s">
        <v>19</v>
      </c>
      <c r="F211" s="222" t="s">
        <v>302</v>
      </c>
      <c r="G211" s="219"/>
      <c r="H211" s="221" t="s">
        <v>19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147</v>
      </c>
      <c r="AU211" s="228" t="s">
        <v>82</v>
      </c>
      <c r="AV211" s="13" t="s">
        <v>14</v>
      </c>
      <c r="AW211" s="13" t="s">
        <v>33</v>
      </c>
      <c r="AX211" s="13" t="s">
        <v>72</v>
      </c>
      <c r="AY211" s="228" t="s">
        <v>137</v>
      </c>
    </row>
    <row r="212" s="14" customFormat="1">
      <c r="A212" s="14"/>
      <c r="B212" s="229"/>
      <c r="C212" s="230"/>
      <c r="D212" s="220" t="s">
        <v>147</v>
      </c>
      <c r="E212" s="231" t="s">
        <v>19</v>
      </c>
      <c r="F212" s="232" t="s">
        <v>149</v>
      </c>
      <c r="G212" s="230"/>
      <c r="H212" s="233">
        <v>22.09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9" t="s">
        <v>147</v>
      </c>
      <c r="AU212" s="239" t="s">
        <v>82</v>
      </c>
      <c r="AV212" s="14" t="s">
        <v>82</v>
      </c>
      <c r="AW212" s="14" t="s">
        <v>33</v>
      </c>
      <c r="AX212" s="14" t="s">
        <v>72</v>
      </c>
      <c r="AY212" s="239" t="s">
        <v>137</v>
      </c>
    </row>
    <row r="213" s="15" customFormat="1">
      <c r="A213" s="15"/>
      <c r="B213" s="240"/>
      <c r="C213" s="241"/>
      <c r="D213" s="220" t="s">
        <v>147</v>
      </c>
      <c r="E213" s="242" t="s">
        <v>19</v>
      </c>
      <c r="F213" s="243" t="s">
        <v>150</v>
      </c>
      <c r="G213" s="241"/>
      <c r="H213" s="244">
        <v>22.09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0" t="s">
        <v>147</v>
      </c>
      <c r="AU213" s="250" t="s">
        <v>82</v>
      </c>
      <c r="AV213" s="15" t="s">
        <v>143</v>
      </c>
      <c r="AW213" s="15" t="s">
        <v>33</v>
      </c>
      <c r="AX213" s="15" t="s">
        <v>14</v>
      </c>
      <c r="AY213" s="250" t="s">
        <v>137</v>
      </c>
    </row>
    <row r="214" s="12" customFormat="1" ht="22.8" customHeight="1">
      <c r="A214" s="12"/>
      <c r="B214" s="184"/>
      <c r="C214" s="185"/>
      <c r="D214" s="186" t="s">
        <v>71</v>
      </c>
      <c r="E214" s="198" t="s">
        <v>206</v>
      </c>
      <c r="F214" s="198" t="s">
        <v>303</v>
      </c>
      <c r="G214" s="185"/>
      <c r="H214" s="185"/>
      <c r="I214" s="188"/>
      <c r="J214" s="199">
        <f>BK214</f>
        <v>0</v>
      </c>
      <c r="K214" s="185"/>
      <c r="L214" s="190"/>
      <c r="M214" s="191"/>
      <c r="N214" s="192"/>
      <c r="O214" s="192"/>
      <c r="P214" s="193">
        <f>SUM(P215:P233)</f>
        <v>0</v>
      </c>
      <c r="Q214" s="192"/>
      <c r="R214" s="193">
        <f>SUM(R215:R233)</f>
        <v>0.011468000000000001</v>
      </c>
      <c r="S214" s="192"/>
      <c r="T214" s="194">
        <f>SUM(T215:T233)</f>
        <v>3.3599999999999999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5" t="s">
        <v>14</v>
      </c>
      <c r="AT214" s="196" t="s">
        <v>71</v>
      </c>
      <c r="AU214" s="196" t="s">
        <v>14</v>
      </c>
      <c r="AY214" s="195" t="s">
        <v>137</v>
      </c>
      <c r="BK214" s="197">
        <f>SUM(BK215:BK233)</f>
        <v>0</v>
      </c>
    </row>
    <row r="215" s="2" customFormat="1" ht="33" customHeight="1">
      <c r="A215" s="40"/>
      <c r="B215" s="41"/>
      <c r="C215" s="200" t="s">
        <v>304</v>
      </c>
      <c r="D215" s="200" t="s">
        <v>139</v>
      </c>
      <c r="E215" s="201" t="s">
        <v>305</v>
      </c>
      <c r="F215" s="202" t="s">
        <v>306</v>
      </c>
      <c r="G215" s="203" t="s">
        <v>307</v>
      </c>
      <c r="H215" s="204">
        <v>18.800000000000001</v>
      </c>
      <c r="I215" s="205"/>
      <c r="J215" s="206">
        <f>ROUND(I215*H215,2)</f>
        <v>0</v>
      </c>
      <c r="K215" s="202" t="s">
        <v>142</v>
      </c>
      <c r="L215" s="46"/>
      <c r="M215" s="207" t="s">
        <v>19</v>
      </c>
      <c r="N215" s="208" t="s">
        <v>43</v>
      </c>
      <c r="O215" s="86"/>
      <c r="P215" s="209">
        <f>O215*H215</f>
        <v>0</v>
      </c>
      <c r="Q215" s="209">
        <v>0.00060999999999999997</v>
      </c>
      <c r="R215" s="209">
        <f>Q215*H215</f>
        <v>0.011468000000000001</v>
      </c>
      <c r="S215" s="209">
        <v>0</v>
      </c>
      <c r="T215" s="21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1" t="s">
        <v>143</v>
      </c>
      <c r="AT215" s="211" t="s">
        <v>139</v>
      </c>
      <c r="AU215" s="211" t="s">
        <v>82</v>
      </c>
      <c r="AY215" s="19" t="s">
        <v>137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9" t="s">
        <v>14</v>
      </c>
      <c r="BK215" s="212">
        <f>ROUND(I215*H215,2)</f>
        <v>0</v>
      </c>
      <c r="BL215" s="19" t="s">
        <v>143</v>
      </c>
      <c r="BM215" s="211" t="s">
        <v>308</v>
      </c>
    </row>
    <row r="216" s="2" customFormat="1">
      <c r="A216" s="40"/>
      <c r="B216" s="41"/>
      <c r="C216" s="42"/>
      <c r="D216" s="213" t="s">
        <v>145</v>
      </c>
      <c r="E216" s="42"/>
      <c r="F216" s="214" t="s">
        <v>309</v>
      </c>
      <c r="G216" s="42"/>
      <c r="H216" s="42"/>
      <c r="I216" s="215"/>
      <c r="J216" s="42"/>
      <c r="K216" s="42"/>
      <c r="L216" s="46"/>
      <c r="M216" s="216"/>
      <c r="N216" s="217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145</v>
      </c>
      <c r="AU216" s="19" t="s">
        <v>82</v>
      </c>
    </row>
    <row r="217" s="14" customFormat="1">
      <c r="A217" s="14"/>
      <c r="B217" s="229"/>
      <c r="C217" s="230"/>
      <c r="D217" s="220" t="s">
        <v>147</v>
      </c>
      <c r="E217" s="231" t="s">
        <v>19</v>
      </c>
      <c r="F217" s="232" t="s">
        <v>310</v>
      </c>
      <c r="G217" s="230"/>
      <c r="H217" s="233">
        <v>18.800000000000001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9" t="s">
        <v>147</v>
      </c>
      <c r="AU217" s="239" t="s">
        <v>82</v>
      </c>
      <c r="AV217" s="14" t="s">
        <v>82</v>
      </c>
      <c r="AW217" s="14" t="s">
        <v>33</v>
      </c>
      <c r="AX217" s="14" t="s">
        <v>72</v>
      </c>
      <c r="AY217" s="239" t="s">
        <v>137</v>
      </c>
    </row>
    <row r="218" s="15" customFormat="1">
      <c r="A218" s="15"/>
      <c r="B218" s="240"/>
      <c r="C218" s="241"/>
      <c r="D218" s="220" t="s">
        <v>147</v>
      </c>
      <c r="E218" s="242" t="s">
        <v>19</v>
      </c>
      <c r="F218" s="243" t="s">
        <v>150</v>
      </c>
      <c r="G218" s="241"/>
      <c r="H218" s="244">
        <v>18.800000000000001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0" t="s">
        <v>147</v>
      </c>
      <c r="AU218" s="250" t="s">
        <v>82</v>
      </c>
      <c r="AV218" s="15" t="s">
        <v>143</v>
      </c>
      <c r="AW218" s="15" t="s">
        <v>33</v>
      </c>
      <c r="AX218" s="15" t="s">
        <v>14</v>
      </c>
      <c r="AY218" s="250" t="s">
        <v>137</v>
      </c>
    </row>
    <row r="219" s="2" customFormat="1" ht="16.5" customHeight="1">
      <c r="A219" s="40"/>
      <c r="B219" s="41"/>
      <c r="C219" s="200" t="s">
        <v>311</v>
      </c>
      <c r="D219" s="200" t="s">
        <v>139</v>
      </c>
      <c r="E219" s="201" t="s">
        <v>312</v>
      </c>
      <c r="F219" s="202" t="s">
        <v>313</v>
      </c>
      <c r="G219" s="203" t="s">
        <v>307</v>
      </c>
      <c r="H219" s="204">
        <v>18.800000000000001</v>
      </c>
      <c r="I219" s="205"/>
      <c r="J219" s="206">
        <f>ROUND(I219*H219,2)</f>
        <v>0</v>
      </c>
      <c r="K219" s="202" t="s">
        <v>142</v>
      </c>
      <c r="L219" s="46"/>
      <c r="M219" s="207" t="s">
        <v>19</v>
      </c>
      <c r="N219" s="208" t="s">
        <v>43</v>
      </c>
      <c r="O219" s="86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1" t="s">
        <v>143</v>
      </c>
      <c r="AT219" s="211" t="s">
        <v>139</v>
      </c>
      <c r="AU219" s="211" t="s">
        <v>82</v>
      </c>
      <c r="AY219" s="19" t="s">
        <v>137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9" t="s">
        <v>14</v>
      </c>
      <c r="BK219" s="212">
        <f>ROUND(I219*H219,2)</f>
        <v>0</v>
      </c>
      <c r="BL219" s="19" t="s">
        <v>143</v>
      </c>
      <c r="BM219" s="211" t="s">
        <v>314</v>
      </c>
    </row>
    <row r="220" s="2" customFormat="1">
      <c r="A220" s="40"/>
      <c r="B220" s="41"/>
      <c r="C220" s="42"/>
      <c r="D220" s="213" t="s">
        <v>145</v>
      </c>
      <c r="E220" s="42"/>
      <c r="F220" s="214" t="s">
        <v>315</v>
      </c>
      <c r="G220" s="42"/>
      <c r="H220" s="42"/>
      <c r="I220" s="215"/>
      <c r="J220" s="42"/>
      <c r="K220" s="42"/>
      <c r="L220" s="46"/>
      <c r="M220" s="216"/>
      <c r="N220" s="217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145</v>
      </c>
      <c r="AU220" s="19" t="s">
        <v>82</v>
      </c>
    </row>
    <row r="221" s="14" customFormat="1">
      <c r="A221" s="14"/>
      <c r="B221" s="229"/>
      <c r="C221" s="230"/>
      <c r="D221" s="220" t="s">
        <v>147</v>
      </c>
      <c r="E221" s="231" t="s">
        <v>19</v>
      </c>
      <c r="F221" s="232" t="s">
        <v>310</v>
      </c>
      <c r="G221" s="230"/>
      <c r="H221" s="233">
        <v>18.800000000000001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147</v>
      </c>
      <c r="AU221" s="239" t="s">
        <v>82</v>
      </c>
      <c r="AV221" s="14" t="s">
        <v>82</v>
      </c>
      <c r="AW221" s="14" t="s">
        <v>33</v>
      </c>
      <c r="AX221" s="14" t="s">
        <v>72</v>
      </c>
      <c r="AY221" s="239" t="s">
        <v>137</v>
      </c>
    </row>
    <row r="222" s="15" customFormat="1">
      <c r="A222" s="15"/>
      <c r="B222" s="240"/>
      <c r="C222" s="241"/>
      <c r="D222" s="220" t="s">
        <v>147</v>
      </c>
      <c r="E222" s="242" t="s">
        <v>19</v>
      </c>
      <c r="F222" s="243" t="s">
        <v>150</v>
      </c>
      <c r="G222" s="241"/>
      <c r="H222" s="244">
        <v>18.800000000000001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0" t="s">
        <v>147</v>
      </c>
      <c r="AU222" s="250" t="s">
        <v>82</v>
      </c>
      <c r="AV222" s="15" t="s">
        <v>143</v>
      </c>
      <c r="AW222" s="15" t="s">
        <v>33</v>
      </c>
      <c r="AX222" s="15" t="s">
        <v>14</v>
      </c>
      <c r="AY222" s="250" t="s">
        <v>137</v>
      </c>
    </row>
    <row r="223" s="2" customFormat="1" ht="16.5" customHeight="1">
      <c r="A223" s="40"/>
      <c r="B223" s="41"/>
      <c r="C223" s="200" t="s">
        <v>316</v>
      </c>
      <c r="D223" s="200" t="s">
        <v>139</v>
      </c>
      <c r="E223" s="201" t="s">
        <v>317</v>
      </c>
      <c r="F223" s="202" t="s">
        <v>318</v>
      </c>
      <c r="G223" s="203" t="s">
        <v>80</v>
      </c>
      <c r="H223" s="204">
        <v>1.3999999999999999</v>
      </c>
      <c r="I223" s="205"/>
      <c r="J223" s="206">
        <f>ROUND(I223*H223,2)</f>
        <v>0</v>
      </c>
      <c r="K223" s="202" t="s">
        <v>142</v>
      </c>
      <c r="L223" s="46"/>
      <c r="M223" s="207" t="s">
        <v>19</v>
      </c>
      <c r="N223" s="208" t="s">
        <v>43</v>
      </c>
      <c r="O223" s="86"/>
      <c r="P223" s="209">
        <f>O223*H223</f>
        <v>0</v>
      </c>
      <c r="Q223" s="209">
        <v>0</v>
      </c>
      <c r="R223" s="209">
        <f>Q223*H223</f>
        <v>0</v>
      </c>
      <c r="S223" s="209">
        <v>2.3999999999999999</v>
      </c>
      <c r="T223" s="210">
        <f>S223*H223</f>
        <v>3.3599999999999999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1" t="s">
        <v>143</v>
      </c>
      <c r="AT223" s="211" t="s">
        <v>139</v>
      </c>
      <c r="AU223" s="211" t="s">
        <v>82</v>
      </c>
      <c r="AY223" s="19" t="s">
        <v>137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9" t="s">
        <v>14</v>
      </c>
      <c r="BK223" s="212">
        <f>ROUND(I223*H223,2)</f>
        <v>0</v>
      </c>
      <c r="BL223" s="19" t="s">
        <v>143</v>
      </c>
      <c r="BM223" s="211" t="s">
        <v>319</v>
      </c>
    </row>
    <row r="224" s="2" customFormat="1">
      <c r="A224" s="40"/>
      <c r="B224" s="41"/>
      <c r="C224" s="42"/>
      <c r="D224" s="213" t="s">
        <v>145</v>
      </c>
      <c r="E224" s="42"/>
      <c r="F224" s="214" t="s">
        <v>320</v>
      </c>
      <c r="G224" s="42"/>
      <c r="H224" s="42"/>
      <c r="I224" s="215"/>
      <c r="J224" s="42"/>
      <c r="K224" s="42"/>
      <c r="L224" s="46"/>
      <c r="M224" s="216"/>
      <c r="N224" s="217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145</v>
      </c>
      <c r="AU224" s="19" t="s">
        <v>82</v>
      </c>
    </row>
    <row r="225" s="13" customFormat="1">
      <c r="A225" s="13"/>
      <c r="B225" s="218"/>
      <c r="C225" s="219"/>
      <c r="D225" s="220" t="s">
        <v>147</v>
      </c>
      <c r="E225" s="221" t="s">
        <v>19</v>
      </c>
      <c r="F225" s="222" t="s">
        <v>275</v>
      </c>
      <c r="G225" s="219"/>
      <c r="H225" s="221" t="s">
        <v>19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147</v>
      </c>
      <c r="AU225" s="228" t="s">
        <v>82</v>
      </c>
      <c r="AV225" s="13" t="s">
        <v>14</v>
      </c>
      <c r="AW225" s="13" t="s">
        <v>33</v>
      </c>
      <c r="AX225" s="13" t="s">
        <v>72</v>
      </c>
      <c r="AY225" s="228" t="s">
        <v>137</v>
      </c>
    </row>
    <row r="226" s="14" customFormat="1">
      <c r="A226" s="14"/>
      <c r="B226" s="229"/>
      <c r="C226" s="230"/>
      <c r="D226" s="220" t="s">
        <v>147</v>
      </c>
      <c r="E226" s="231" t="s">
        <v>19</v>
      </c>
      <c r="F226" s="232" t="s">
        <v>321</v>
      </c>
      <c r="G226" s="230"/>
      <c r="H226" s="233">
        <v>0.20000000000000001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147</v>
      </c>
      <c r="AU226" s="239" t="s">
        <v>82</v>
      </c>
      <c r="AV226" s="14" t="s">
        <v>82</v>
      </c>
      <c r="AW226" s="14" t="s">
        <v>33</v>
      </c>
      <c r="AX226" s="14" t="s">
        <v>72</v>
      </c>
      <c r="AY226" s="239" t="s">
        <v>137</v>
      </c>
    </row>
    <row r="227" s="14" customFormat="1">
      <c r="A227" s="14"/>
      <c r="B227" s="229"/>
      <c r="C227" s="230"/>
      <c r="D227" s="220" t="s">
        <v>147</v>
      </c>
      <c r="E227" s="231" t="s">
        <v>19</v>
      </c>
      <c r="F227" s="232" t="s">
        <v>322</v>
      </c>
      <c r="G227" s="230"/>
      <c r="H227" s="233">
        <v>0.20000000000000001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9" t="s">
        <v>147</v>
      </c>
      <c r="AU227" s="239" t="s">
        <v>82</v>
      </c>
      <c r="AV227" s="14" t="s">
        <v>82</v>
      </c>
      <c r="AW227" s="14" t="s">
        <v>33</v>
      </c>
      <c r="AX227" s="14" t="s">
        <v>72</v>
      </c>
      <c r="AY227" s="239" t="s">
        <v>137</v>
      </c>
    </row>
    <row r="228" s="14" customFormat="1">
      <c r="A228" s="14"/>
      <c r="B228" s="229"/>
      <c r="C228" s="230"/>
      <c r="D228" s="220" t="s">
        <v>147</v>
      </c>
      <c r="E228" s="231" t="s">
        <v>19</v>
      </c>
      <c r="F228" s="232" t="s">
        <v>323</v>
      </c>
      <c r="G228" s="230"/>
      <c r="H228" s="233">
        <v>0.20000000000000001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9" t="s">
        <v>147</v>
      </c>
      <c r="AU228" s="239" t="s">
        <v>82</v>
      </c>
      <c r="AV228" s="14" t="s">
        <v>82</v>
      </c>
      <c r="AW228" s="14" t="s">
        <v>33</v>
      </c>
      <c r="AX228" s="14" t="s">
        <v>72</v>
      </c>
      <c r="AY228" s="239" t="s">
        <v>137</v>
      </c>
    </row>
    <row r="229" s="14" customFormat="1">
      <c r="A229" s="14"/>
      <c r="B229" s="229"/>
      <c r="C229" s="230"/>
      <c r="D229" s="220" t="s">
        <v>147</v>
      </c>
      <c r="E229" s="231" t="s">
        <v>19</v>
      </c>
      <c r="F229" s="232" t="s">
        <v>324</v>
      </c>
      <c r="G229" s="230"/>
      <c r="H229" s="233">
        <v>0.20000000000000001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9" t="s">
        <v>147</v>
      </c>
      <c r="AU229" s="239" t="s">
        <v>82</v>
      </c>
      <c r="AV229" s="14" t="s">
        <v>82</v>
      </c>
      <c r="AW229" s="14" t="s">
        <v>33</v>
      </c>
      <c r="AX229" s="14" t="s">
        <v>72</v>
      </c>
      <c r="AY229" s="239" t="s">
        <v>137</v>
      </c>
    </row>
    <row r="230" s="14" customFormat="1">
      <c r="A230" s="14"/>
      <c r="B230" s="229"/>
      <c r="C230" s="230"/>
      <c r="D230" s="220" t="s">
        <v>147</v>
      </c>
      <c r="E230" s="231" t="s">
        <v>19</v>
      </c>
      <c r="F230" s="232" t="s">
        <v>325</v>
      </c>
      <c r="G230" s="230"/>
      <c r="H230" s="233">
        <v>0.20000000000000001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9" t="s">
        <v>147</v>
      </c>
      <c r="AU230" s="239" t="s">
        <v>82</v>
      </c>
      <c r="AV230" s="14" t="s">
        <v>82</v>
      </c>
      <c r="AW230" s="14" t="s">
        <v>33</v>
      </c>
      <c r="AX230" s="14" t="s">
        <v>72</v>
      </c>
      <c r="AY230" s="239" t="s">
        <v>137</v>
      </c>
    </row>
    <row r="231" s="14" customFormat="1">
      <c r="A231" s="14"/>
      <c r="B231" s="229"/>
      <c r="C231" s="230"/>
      <c r="D231" s="220" t="s">
        <v>147</v>
      </c>
      <c r="E231" s="231" t="s">
        <v>19</v>
      </c>
      <c r="F231" s="232" t="s">
        <v>326</v>
      </c>
      <c r="G231" s="230"/>
      <c r="H231" s="233">
        <v>0.20000000000000001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9" t="s">
        <v>147</v>
      </c>
      <c r="AU231" s="239" t="s">
        <v>82</v>
      </c>
      <c r="AV231" s="14" t="s">
        <v>82</v>
      </c>
      <c r="AW231" s="14" t="s">
        <v>33</v>
      </c>
      <c r="AX231" s="14" t="s">
        <v>72</v>
      </c>
      <c r="AY231" s="239" t="s">
        <v>137</v>
      </c>
    </row>
    <row r="232" s="14" customFormat="1">
      <c r="A232" s="14"/>
      <c r="B232" s="229"/>
      <c r="C232" s="230"/>
      <c r="D232" s="220" t="s">
        <v>147</v>
      </c>
      <c r="E232" s="231" t="s">
        <v>19</v>
      </c>
      <c r="F232" s="232" t="s">
        <v>327</v>
      </c>
      <c r="G232" s="230"/>
      <c r="H232" s="233">
        <v>0.20000000000000001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147</v>
      </c>
      <c r="AU232" s="239" t="s">
        <v>82</v>
      </c>
      <c r="AV232" s="14" t="s">
        <v>82</v>
      </c>
      <c r="AW232" s="14" t="s">
        <v>33</v>
      </c>
      <c r="AX232" s="14" t="s">
        <v>72</v>
      </c>
      <c r="AY232" s="239" t="s">
        <v>137</v>
      </c>
    </row>
    <row r="233" s="15" customFormat="1">
      <c r="A233" s="15"/>
      <c r="B233" s="240"/>
      <c r="C233" s="241"/>
      <c r="D233" s="220" t="s">
        <v>147</v>
      </c>
      <c r="E233" s="242" t="s">
        <v>19</v>
      </c>
      <c r="F233" s="243" t="s">
        <v>150</v>
      </c>
      <c r="G233" s="241"/>
      <c r="H233" s="244">
        <v>1.3999999999999999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0" t="s">
        <v>147</v>
      </c>
      <c r="AU233" s="250" t="s">
        <v>82</v>
      </c>
      <c r="AV233" s="15" t="s">
        <v>143</v>
      </c>
      <c r="AW233" s="15" t="s">
        <v>33</v>
      </c>
      <c r="AX233" s="15" t="s">
        <v>14</v>
      </c>
      <c r="AY233" s="250" t="s">
        <v>137</v>
      </c>
    </row>
    <row r="234" s="12" customFormat="1" ht="22.8" customHeight="1">
      <c r="A234" s="12"/>
      <c r="B234" s="184"/>
      <c r="C234" s="185"/>
      <c r="D234" s="186" t="s">
        <v>71</v>
      </c>
      <c r="E234" s="198" t="s">
        <v>328</v>
      </c>
      <c r="F234" s="198" t="s">
        <v>329</v>
      </c>
      <c r="G234" s="185"/>
      <c r="H234" s="185"/>
      <c r="I234" s="188"/>
      <c r="J234" s="199">
        <f>BK234</f>
        <v>0</v>
      </c>
      <c r="K234" s="185"/>
      <c r="L234" s="190"/>
      <c r="M234" s="191"/>
      <c r="N234" s="192"/>
      <c r="O234" s="192"/>
      <c r="P234" s="193">
        <f>SUM(P235:P265)</f>
        <v>0</v>
      </c>
      <c r="Q234" s="192"/>
      <c r="R234" s="193">
        <f>SUM(R235:R265)</f>
        <v>0</v>
      </c>
      <c r="S234" s="192"/>
      <c r="T234" s="194">
        <f>SUM(T235:T265)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5" t="s">
        <v>14</v>
      </c>
      <c r="AT234" s="196" t="s">
        <v>71</v>
      </c>
      <c r="AU234" s="196" t="s">
        <v>14</v>
      </c>
      <c r="AY234" s="195" t="s">
        <v>137</v>
      </c>
      <c r="BK234" s="197">
        <f>SUM(BK235:BK265)</f>
        <v>0</v>
      </c>
    </row>
    <row r="235" s="2" customFormat="1" ht="24.15" customHeight="1">
      <c r="A235" s="40"/>
      <c r="B235" s="41"/>
      <c r="C235" s="200" t="s">
        <v>330</v>
      </c>
      <c r="D235" s="200" t="s">
        <v>139</v>
      </c>
      <c r="E235" s="201" t="s">
        <v>331</v>
      </c>
      <c r="F235" s="202" t="s">
        <v>332</v>
      </c>
      <c r="G235" s="203" t="s">
        <v>89</v>
      </c>
      <c r="H235" s="204">
        <v>28.431999999999999</v>
      </c>
      <c r="I235" s="205"/>
      <c r="J235" s="206">
        <f>ROUND(I235*H235,2)</f>
        <v>0</v>
      </c>
      <c r="K235" s="202" t="s">
        <v>142</v>
      </c>
      <c r="L235" s="46"/>
      <c r="M235" s="207" t="s">
        <v>19</v>
      </c>
      <c r="N235" s="208" t="s">
        <v>43</v>
      </c>
      <c r="O235" s="86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1" t="s">
        <v>143</v>
      </c>
      <c r="AT235" s="211" t="s">
        <v>139</v>
      </c>
      <c r="AU235" s="211" t="s">
        <v>82</v>
      </c>
      <c r="AY235" s="19" t="s">
        <v>137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9" t="s">
        <v>14</v>
      </c>
      <c r="BK235" s="212">
        <f>ROUND(I235*H235,2)</f>
        <v>0</v>
      </c>
      <c r="BL235" s="19" t="s">
        <v>143</v>
      </c>
      <c r="BM235" s="211" t="s">
        <v>333</v>
      </c>
    </row>
    <row r="236" s="2" customFormat="1">
      <c r="A236" s="40"/>
      <c r="B236" s="41"/>
      <c r="C236" s="42"/>
      <c r="D236" s="213" t="s">
        <v>145</v>
      </c>
      <c r="E236" s="42"/>
      <c r="F236" s="214" t="s">
        <v>334</v>
      </c>
      <c r="G236" s="42"/>
      <c r="H236" s="42"/>
      <c r="I236" s="215"/>
      <c r="J236" s="42"/>
      <c r="K236" s="42"/>
      <c r="L236" s="46"/>
      <c r="M236" s="216"/>
      <c r="N236" s="217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82</v>
      </c>
    </row>
    <row r="237" s="14" customFormat="1">
      <c r="A237" s="14"/>
      <c r="B237" s="229"/>
      <c r="C237" s="230"/>
      <c r="D237" s="220" t="s">
        <v>147</v>
      </c>
      <c r="E237" s="231" t="s">
        <v>19</v>
      </c>
      <c r="F237" s="232" t="s">
        <v>100</v>
      </c>
      <c r="G237" s="230"/>
      <c r="H237" s="233">
        <v>28.431999999999999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9" t="s">
        <v>147</v>
      </c>
      <c r="AU237" s="239" t="s">
        <v>82</v>
      </c>
      <c r="AV237" s="14" t="s">
        <v>82</v>
      </c>
      <c r="AW237" s="14" t="s">
        <v>33</v>
      </c>
      <c r="AX237" s="14" t="s">
        <v>72</v>
      </c>
      <c r="AY237" s="239" t="s">
        <v>137</v>
      </c>
    </row>
    <row r="238" s="15" customFormat="1">
      <c r="A238" s="15"/>
      <c r="B238" s="240"/>
      <c r="C238" s="241"/>
      <c r="D238" s="220" t="s">
        <v>147</v>
      </c>
      <c r="E238" s="242" t="s">
        <v>19</v>
      </c>
      <c r="F238" s="243" t="s">
        <v>150</v>
      </c>
      <c r="G238" s="241"/>
      <c r="H238" s="244">
        <v>28.431999999999999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0" t="s">
        <v>147</v>
      </c>
      <c r="AU238" s="250" t="s">
        <v>82</v>
      </c>
      <c r="AV238" s="15" t="s">
        <v>143</v>
      </c>
      <c r="AW238" s="15" t="s">
        <v>33</v>
      </c>
      <c r="AX238" s="15" t="s">
        <v>14</v>
      </c>
      <c r="AY238" s="250" t="s">
        <v>137</v>
      </c>
    </row>
    <row r="239" s="2" customFormat="1" ht="24.15" customHeight="1">
      <c r="A239" s="40"/>
      <c r="B239" s="41"/>
      <c r="C239" s="200" t="s">
        <v>335</v>
      </c>
      <c r="D239" s="200" t="s">
        <v>139</v>
      </c>
      <c r="E239" s="201" t="s">
        <v>336</v>
      </c>
      <c r="F239" s="202" t="s">
        <v>337</v>
      </c>
      <c r="G239" s="203" t="s">
        <v>89</v>
      </c>
      <c r="H239" s="204">
        <v>398.048</v>
      </c>
      <c r="I239" s="205"/>
      <c r="J239" s="206">
        <f>ROUND(I239*H239,2)</f>
        <v>0</v>
      </c>
      <c r="K239" s="202" t="s">
        <v>142</v>
      </c>
      <c r="L239" s="46"/>
      <c r="M239" s="207" t="s">
        <v>19</v>
      </c>
      <c r="N239" s="208" t="s">
        <v>43</v>
      </c>
      <c r="O239" s="86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1" t="s">
        <v>143</v>
      </c>
      <c r="AT239" s="211" t="s">
        <v>139</v>
      </c>
      <c r="AU239" s="211" t="s">
        <v>82</v>
      </c>
      <c r="AY239" s="19" t="s">
        <v>137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9" t="s">
        <v>14</v>
      </c>
      <c r="BK239" s="212">
        <f>ROUND(I239*H239,2)</f>
        <v>0</v>
      </c>
      <c r="BL239" s="19" t="s">
        <v>143</v>
      </c>
      <c r="BM239" s="211" t="s">
        <v>338</v>
      </c>
    </row>
    <row r="240" s="2" customFormat="1">
      <c r="A240" s="40"/>
      <c r="B240" s="41"/>
      <c r="C240" s="42"/>
      <c r="D240" s="213" t="s">
        <v>145</v>
      </c>
      <c r="E240" s="42"/>
      <c r="F240" s="214" t="s">
        <v>339</v>
      </c>
      <c r="G240" s="42"/>
      <c r="H240" s="42"/>
      <c r="I240" s="215"/>
      <c r="J240" s="42"/>
      <c r="K240" s="42"/>
      <c r="L240" s="46"/>
      <c r="M240" s="216"/>
      <c r="N240" s="217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145</v>
      </c>
      <c r="AU240" s="19" t="s">
        <v>82</v>
      </c>
    </row>
    <row r="241" s="14" customFormat="1">
      <c r="A241" s="14"/>
      <c r="B241" s="229"/>
      <c r="C241" s="230"/>
      <c r="D241" s="220" t="s">
        <v>147</v>
      </c>
      <c r="E241" s="231" t="s">
        <v>19</v>
      </c>
      <c r="F241" s="232" t="s">
        <v>340</v>
      </c>
      <c r="G241" s="230"/>
      <c r="H241" s="233">
        <v>398.048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147</v>
      </c>
      <c r="AU241" s="239" t="s">
        <v>82</v>
      </c>
      <c r="AV241" s="14" t="s">
        <v>82</v>
      </c>
      <c r="AW241" s="14" t="s">
        <v>33</v>
      </c>
      <c r="AX241" s="14" t="s">
        <v>72</v>
      </c>
      <c r="AY241" s="239" t="s">
        <v>137</v>
      </c>
    </row>
    <row r="242" s="15" customFormat="1">
      <c r="A242" s="15"/>
      <c r="B242" s="240"/>
      <c r="C242" s="241"/>
      <c r="D242" s="220" t="s">
        <v>147</v>
      </c>
      <c r="E242" s="242" t="s">
        <v>19</v>
      </c>
      <c r="F242" s="243" t="s">
        <v>150</v>
      </c>
      <c r="G242" s="241"/>
      <c r="H242" s="244">
        <v>398.048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147</v>
      </c>
      <c r="AU242" s="250" t="s">
        <v>82</v>
      </c>
      <c r="AV242" s="15" t="s">
        <v>143</v>
      </c>
      <c r="AW242" s="15" t="s">
        <v>33</v>
      </c>
      <c r="AX242" s="15" t="s">
        <v>14</v>
      </c>
      <c r="AY242" s="250" t="s">
        <v>137</v>
      </c>
    </row>
    <row r="243" s="2" customFormat="1" ht="16.5" customHeight="1">
      <c r="A243" s="40"/>
      <c r="B243" s="41"/>
      <c r="C243" s="200" t="s">
        <v>341</v>
      </c>
      <c r="D243" s="200" t="s">
        <v>139</v>
      </c>
      <c r="E243" s="201" t="s">
        <v>342</v>
      </c>
      <c r="F243" s="202" t="s">
        <v>343</v>
      </c>
      <c r="G243" s="203" t="s">
        <v>89</v>
      </c>
      <c r="H243" s="204">
        <v>28.431999999999999</v>
      </c>
      <c r="I243" s="205"/>
      <c r="J243" s="206">
        <f>ROUND(I243*H243,2)</f>
        <v>0</v>
      </c>
      <c r="K243" s="202" t="s">
        <v>142</v>
      </c>
      <c r="L243" s="46"/>
      <c r="M243" s="207" t="s">
        <v>19</v>
      </c>
      <c r="N243" s="208" t="s">
        <v>43</v>
      </c>
      <c r="O243" s="86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1" t="s">
        <v>143</v>
      </c>
      <c r="AT243" s="211" t="s">
        <v>139</v>
      </c>
      <c r="AU243" s="211" t="s">
        <v>82</v>
      </c>
      <c r="AY243" s="19" t="s">
        <v>137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9" t="s">
        <v>14</v>
      </c>
      <c r="BK243" s="212">
        <f>ROUND(I243*H243,2)</f>
        <v>0</v>
      </c>
      <c r="BL243" s="19" t="s">
        <v>143</v>
      </c>
      <c r="BM243" s="211" t="s">
        <v>344</v>
      </c>
    </row>
    <row r="244" s="2" customFormat="1">
      <c r="A244" s="40"/>
      <c r="B244" s="41"/>
      <c r="C244" s="42"/>
      <c r="D244" s="213" t="s">
        <v>145</v>
      </c>
      <c r="E244" s="42"/>
      <c r="F244" s="214" t="s">
        <v>345</v>
      </c>
      <c r="G244" s="42"/>
      <c r="H244" s="42"/>
      <c r="I244" s="215"/>
      <c r="J244" s="42"/>
      <c r="K244" s="42"/>
      <c r="L244" s="46"/>
      <c r="M244" s="216"/>
      <c r="N244" s="217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145</v>
      </c>
      <c r="AU244" s="19" t="s">
        <v>82</v>
      </c>
    </row>
    <row r="245" s="14" customFormat="1">
      <c r="A245" s="14"/>
      <c r="B245" s="229"/>
      <c r="C245" s="230"/>
      <c r="D245" s="220" t="s">
        <v>147</v>
      </c>
      <c r="E245" s="231" t="s">
        <v>94</v>
      </c>
      <c r="F245" s="232" t="s">
        <v>346</v>
      </c>
      <c r="G245" s="230"/>
      <c r="H245" s="233">
        <v>6.4059999999999997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9" t="s">
        <v>147</v>
      </c>
      <c r="AU245" s="239" t="s">
        <v>82</v>
      </c>
      <c r="AV245" s="14" t="s">
        <v>82</v>
      </c>
      <c r="AW245" s="14" t="s">
        <v>33</v>
      </c>
      <c r="AX245" s="14" t="s">
        <v>72</v>
      </c>
      <c r="AY245" s="239" t="s">
        <v>137</v>
      </c>
    </row>
    <row r="246" s="14" customFormat="1">
      <c r="A246" s="14"/>
      <c r="B246" s="229"/>
      <c r="C246" s="230"/>
      <c r="D246" s="220" t="s">
        <v>147</v>
      </c>
      <c r="E246" s="231" t="s">
        <v>97</v>
      </c>
      <c r="F246" s="232" t="s">
        <v>347</v>
      </c>
      <c r="G246" s="230"/>
      <c r="H246" s="233">
        <v>13.805999999999999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9" t="s">
        <v>147</v>
      </c>
      <c r="AU246" s="239" t="s">
        <v>82</v>
      </c>
      <c r="AV246" s="14" t="s">
        <v>82</v>
      </c>
      <c r="AW246" s="14" t="s">
        <v>33</v>
      </c>
      <c r="AX246" s="14" t="s">
        <v>72</v>
      </c>
      <c r="AY246" s="239" t="s">
        <v>137</v>
      </c>
    </row>
    <row r="247" s="14" customFormat="1">
      <c r="A247" s="14"/>
      <c r="B247" s="229"/>
      <c r="C247" s="230"/>
      <c r="D247" s="220" t="s">
        <v>147</v>
      </c>
      <c r="E247" s="231" t="s">
        <v>91</v>
      </c>
      <c r="F247" s="232" t="s">
        <v>348</v>
      </c>
      <c r="G247" s="230"/>
      <c r="H247" s="233">
        <v>4.8600000000000003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9" t="s">
        <v>147</v>
      </c>
      <c r="AU247" s="239" t="s">
        <v>82</v>
      </c>
      <c r="AV247" s="14" t="s">
        <v>82</v>
      </c>
      <c r="AW247" s="14" t="s">
        <v>33</v>
      </c>
      <c r="AX247" s="14" t="s">
        <v>72</v>
      </c>
      <c r="AY247" s="239" t="s">
        <v>137</v>
      </c>
    </row>
    <row r="248" s="14" customFormat="1">
      <c r="A248" s="14"/>
      <c r="B248" s="229"/>
      <c r="C248" s="230"/>
      <c r="D248" s="220" t="s">
        <v>147</v>
      </c>
      <c r="E248" s="231" t="s">
        <v>87</v>
      </c>
      <c r="F248" s="232" t="s">
        <v>349</v>
      </c>
      <c r="G248" s="230"/>
      <c r="H248" s="233">
        <v>3.3599999999999999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9" t="s">
        <v>147</v>
      </c>
      <c r="AU248" s="239" t="s">
        <v>82</v>
      </c>
      <c r="AV248" s="14" t="s">
        <v>82</v>
      </c>
      <c r="AW248" s="14" t="s">
        <v>33</v>
      </c>
      <c r="AX248" s="14" t="s">
        <v>72</v>
      </c>
      <c r="AY248" s="239" t="s">
        <v>137</v>
      </c>
    </row>
    <row r="249" s="15" customFormat="1">
      <c r="A249" s="15"/>
      <c r="B249" s="240"/>
      <c r="C249" s="241"/>
      <c r="D249" s="220" t="s">
        <v>147</v>
      </c>
      <c r="E249" s="242" t="s">
        <v>100</v>
      </c>
      <c r="F249" s="243" t="s">
        <v>150</v>
      </c>
      <c r="G249" s="241"/>
      <c r="H249" s="244">
        <v>28.431999999999999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0" t="s">
        <v>147</v>
      </c>
      <c r="AU249" s="250" t="s">
        <v>82</v>
      </c>
      <c r="AV249" s="15" t="s">
        <v>143</v>
      </c>
      <c r="AW249" s="15" t="s">
        <v>33</v>
      </c>
      <c r="AX249" s="15" t="s">
        <v>14</v>
      </c>
      <c r="AY249" s="250" t="s">
        <v>137</v>
      </c>
    </row>
    <row r="250" s="2" customFormat="1" ht="24.15" customHeight="1">
      <c r="A250" s="40"/>
      <c r="B250" s="41"/>
      <c r="C250" s="200" t="s">
        <v>350</v>
      </c>
      <c r="D250" s="200" t="s">
        <v>139</v>
      </c>
      <c r="E250" s="201" t="s">
        <v>351</v>
      </c>
      <c r="F250" s="202" t="s">
        <v>352</v>
      </c>
      <c r="G250" s="203" t="s">
        <v>89</v>
      </c>
      <c r="H250" s="204">
        <v>13.805999999999999</v>
      </c>
      <c r="I250" s="205"/>
      <c r="J250" s="206">
        <f>ROUND(I250*H250,2)</f>
        <v>0</v>
      </c>
      <c r="K250" s="202" t="s">
        <v>142</v>
      </c>
      <c r="L250" s="46"/>
      <c r="M250" s="207" t="s">
        <v>19</v>
      </c>
      <c r="N250" s="208" t="s">
        <v>43</v>
      </c>
      <c r="O250" s="86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1" t="s">
        <v>143</v>
      </c>
      <c r="AT250" s="211" t="s">
        <v>139</v>
      </c>
      <c r="AU250" s="211" t="s">
        <v>82</v>
      </c>
      <c r="AY250" s="19" t="s">
        <v>137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9" t="s">
        <v>14</v>
      </c>
      <c r="BK250" s="212">
        <f>ROUND(I250*H250,2)</f>
        <v>0</v>
      </c>
      <c r="BL250" s="19" t="s">
        <v>143</v>
      </c>
      <c r="BM250" s="211" t="s">
        <v>353</v>
      </c>
    </row>
    <row r="251" s="2" customFormat="1">
      <c r="A251" s="40"/>
      <c r="B251" s="41"/>
      <c r="C251" s="42"/>
      <c r="D251" s="213" t="s">
        <v>145</v>
      </c>
      <c r="E251" s="42"/>
      <c r="F251" s="214" t="s">
        <v>354</v>
      </c>
      <c r="G251" s="42"/>
      <c r="H251" s="42"/>
      <c r="I251" s="215"/>
      <c r="J251" s="42"/>
      <c r="K251" s="42"/>
      <c r="L251" s="46"/>
      <c r="M251" s="216"/>
      <c r="N251" s="217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82</v>
      </c>
    </row>
    <row r="252" s="14" customFormat="1">
      <c r="A252" s="14"/>
      <c r="B252" s="229"/>
      <c r="C252" s="230"/>
      <c r="D252" s="220" t="s">
        <v>147</v>
      </c>
      <c r="E252" s="231" t="s">
        <v>19</v>
      </c>
      <c r="F252" s="232" t="s">
        <v>97</v>
      </c>
      <c r="G252" s="230"/>
      <c r="H252" s="233">
        <v>13.805999999999999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147</v>
      </c>
      <c r="AU252" s="239" t="s">
        <v>82</v>
      </c>
      <c r="AV252" s="14" t="s">
        <v>82</v>
      </c>
      <c r="AW252" s="14" t="s">
        <v>33</v>
      </c>
      <c r="AX252" s="14" t="s">
        <v>72</v>
      </c>
      <c r="AY252" s="239" t="s">
        <v>137</v>
      </c>
    </row>
    <row r="253" s="15" customFormat="1">
      <c r="A253" s="15"/>
      <c r="B253" s="240"/>
      <c r="C253" s="241"/>
      <c r="D253" s="220" t="s">
        <v>147</v>
      </c>
      <c r="E253" s="242" t="s">
        <v>19</v>
      </c>
      <c r="F253" s="243" t="s">
        <v>150</v>
      </c>
      <c r="G253" s="241"/>
      <c r="H253" s="244">
        <v>13.805999999999999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0" t="s">
        <v>147</v>
      </c>
      <c r="AU253" s="250" t="s">
        <v>82</v>
      </c>
      <c r="AV253" s="15" t="s">
        <v>143</v>
      </c>
      <c r="AW253" s="15" t="s">
        <v>33</v>
      </c>
      <c r="AX253" s="15" t="s">
        <v>14</v>
      </c>
      <c r="AY253" s="250" t="s">
        <v>137</v>
      </c>
    </row>
    <row r="254" s="2" customFormat="1" ht="24.15" customHeight="1">
      <c r="A254" s="40"/>
      <c r="B254" s="41"/>
      <c r="C254" s="200" t="s">
        <v>355</v>
      </c>
      <c r="D254" s="200" t="s">
        <v>139</v>
      </c>
      <c r="E254" s="201" t="s">
        <v>356</v>
      </c>
      <c r="F254" s="202" t="s">
        <v>215</v>
      </c>
      <c r="G254" s="203" t="s">
        <v>89</v>
      </c>
      <c r="H254" s="204">
        <v>6.4059999999999997</v>
      </c>
      <c r="I254" s="205"/>
      <c r="J254" s="206">
        <f>ROUND(I254*H254,2)</f>
        <v>0</v>
      </c>
      <c r="K254" s="202" t="s">
        <v>142</v>
      </c>
      <c r="L254" s="46"/>
      <c r="M254" s="207" t="s">
        <v>19</v>
      </c>
      <c r="N254" s="208" t="s">
        <v>43</v>
      </c>
      <c r="O254" s="86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1" t="s">
        <v>143</v>
      </c>
      <c r="AT254" s="211" t="s">
        <v>139</v>
      </c>
      <c r="AU254" s="211" t="s">
        <v>82</v>
      </c>
      <c r="AY254" s="19" t="s">
        <v>137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9" t="s">
        <v>14</v>
      </c>
      <c r="BK254" s="212">
        <f>ROUND(I254*H254,2)</f>
        <v>0</v>
      </c>
      <c r="BL254" s="19" t="s">
        <v>143</v>
      </c>
      <c r="BM254" s="211" t="s">
        <v>357</v>
      </c>
    </row>
    <row r="255" s="2" customFormat="1">
      <c r="A255" s="40"/>
      <c r="B255" s="41"/>
      <c r="C255" s="42"/>
      <c r="D255" s="213" t="s">
        <v>145</v>
      </c>
      <c r="E255" s="42"/>
      <c r="F255" s="214" t="s">
        <v>358</v>
      </c>
      <c r="G255" s="42"/>
      <c r="H255" s="42"/>
      <c r="I255" s="215"/>
      <c r="J255" s="42"/>
      <c r="K255" s="42"/>
      <c r="L255" s="46"/>
      <c r="M255" s="216"/>
      <c r="N255" s="217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145</v>
      </c>
      <c r="AU255" s="19" t="s">
        <v>82</v>
      </c>
    </row>
    <row r="256" s="14" customFormat="1">
      <c r="A256" s="14"/>
      <c r="B256" s="229"/>
      <c r="C256" s="230"/>
      <c r="D256" s="220" t="s">
        <v>147</v>
      </c>
      <c r="E256" s="231" t="s">
        <v>19</v>
      </c>
      <c r="F256" s="232" t="s">
        <v>94</v>
      </c>
      <c r="G256" s="230"/>
      <c r="H256" s="233">
        <v>6.4059999999999997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9" t="s">
        <v>147</v>
      </c>
      <c r="AU256" s="239" t="s">
        <v>82</v>
      </c>
      <c r="AV256" s="14" t="s">
        <v>82</v>
      </c>
      <c r="AW256" s="14" t="s">
        <v>33</v>
      </c>
      <c r="AX256" s="14" t="s">
        <v>72</v>
      </c>
      <c r="AY256" s="239" t="s">
        <v>137</v>
      </c>
    </row>
    <row r="257" s="15" customFormat="1">
      <c r="A257" s="15"/>
      <c r="B257" s="240"/>
      <c r="C257" s="241"/>
      <c r="D257" s="220" t="s">
        <v>147</v>
      </c>
      <c r="E257" s="242" t="s">
        <v>19</v>
      </c>
      <c r="F257" s="243" t="s">
        <v>150</v>
      </c>
      <c r="G257" s="241"/>
      <c r="H257" s="244">
        <v>6.4059999999999997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0" t="s">
        <v>147</v>
      </c>
      <c r="AU257" s="250" t="s">
        <v>82</v>
      </c>
      <c r="AV257" s="15" t="s">
        <v>143</v>
      </c>
      <c r="AW257" s="15" t="s">
        <v>33</v>
      </c>
      <c r="AX257" s="15" t="s">
        <v>14</v>
      </c>
      <c r="AY257" s="250" t="s">
        <v>137</v>
      </c>
    </row>
    <row r="258" s="2" customFormat="1" ht="24.15" customHeight="1">
      <c r="A258" s="40"/>
      <c r="B258" s="41"/>
      <c r="C258" s="200" t="s">
        <v>359</v>
      </c>
      <c r="D258" s="200" t="s">
        <v>139</v>
      </c>
      <c r="E258" s="201" t="s">
        <v>360</v>
      </c>
      <c r="F258" s="202" t="s">
        <v>361</v>
      </c>
      <c r="G258" s="203" t="s">
        <v>89</v>
      </c>
      <c r="H258" s="204">
        <v>4.8600000000000003</v>
      </c>
      <c r="I258" s="205"/>
      <c r="J258" s="206">
        <f>ROUND(I258*H258,2)</f>
        <v>0</v>
      </c>
      <c r="K258" s="202" t="s">
        <v>142</v>
      </c>
      <c r="L258" s="46"/>
      <c r="M258" s="207" t="s">
        <v>19</v>
      </c>
      <c r="N258" s="208" t="s">
        <v>43</v>
      </c>
      <c r="O258" s="86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1" t="s">
        <v>143</v>
      </c>
      <c r="AT258" s="211" t="s">
        <v>139</v>
      </c>
      <c r="AU258" s="211" t="s">
        <v>82</v>
      </c>
      <c r="AY258" s="19" t="s">
        <v>137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9" t="s">
        <v>14</v>
      </c>
      <c r="BK258" s="212">
        <f>ROUND(I258*H258,2)</f>
        <v>0</v>
      </c>
      <c r="BL258" s="19" t="s">
        <v>143</v>
      </c>
      <c r="BM258" s="211" t="s">
        <v>362</v>
      </c>
    </row>
    <row r="259" s="2" customFormat="1">
      <c r="A259" s="40"/>
      <c r="B259" s="41"/>
      <c r="C259" s="42"/>
      <c r="D259" s="213" t="s">
        <v>145</v>
      </c>
      <c r="E259" s="42"/>
      <c r="F259" s="214" t="s">
        <v>363</v>
      </c>
      <c r="G259" s="42"/>
      <c r="H259" s="42"/>
      <c r="I259" s="215"/>
      <c r="J259" s="42"/>
      <c r="K259" s="42"/>
      <c r="L259" s="46"/>
      <c r="M259" s="216"/>
      <c r="N259" s="217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145</v>
      </c>
      <c r="AU259" s="19" t="s">
        <v>82</v>
      </c>
    </row>
    <row r="260" s="14" customFormat="1">
      <c r="A260" s="14"/>
      <c r="B260" s="229"/>
      <c r="C260" s="230"/>
      <c r="D260" s="220" t="s">
        <v>147</v>
      </c>
      <c r="E260" s="231" t="s">
        <v>19</v>
      </c>
      <c r="F260" s="232" t="s">
        <v>91</v>
      </c>
      <c r="G260" s="230"/>
      <c r="H260" s="233">
        <v>4.8600000000000003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9" t="s">
        <v>147</v>
      </c>
      <c r="AU260" s="239" t="s">
        <v>82</v>
      </c>
      <c r="AV260" s="14" t="s">
        <v>82</v>
      </c>
      <c r="AW260" s="14" t="s">
        <v>33</v>
      </c>
      <c r="AX260" s="14" t="s">
        <v>72</v>
      </c>
      <c r="AY260" s="239" t="s">
        <v>137</v>
      </c>
    </row>
    <row r="261" s="15" customFormat="1">
      <c r="A261" s="15"/>
      <c r="B261" s="240"/>
      <c r="C261" s="241"/>
      <c r="D261" s="220" t="s">
        <v>147</v>
      </c>
      <c r="E261" s="242" t="s">
        <v>19</v>
      </c>
      <c r="F261" s="243" t="s">
        <v>150</v>
      </c>
      <c r="G261" s="241"/>
      <c r="H261" s="244">
        <v>4.8600000000000003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0" t="s">
        <v>147</v>
      </c>
      <c r="AU261" s="250" t="s">
        <v>82</v>
      </c>
      <c r="AV261" s="15" t="s">
        <v>143</v>
      </c>
      <c r="AW261" s="15" t="s">
        <v>33</v>
      </c>
      <c r="AX261" s="15" t="s">
        <v>14</v>
      </c>
      <c r="AY261" s="250" t="s">
        <v>137</v>
      </c>
    </row>
    <row r="262" s="2" customFormat="1" ht="24.15" customHeight="1">
      <c r="A262" s="40"/>
      <c r="B262" s="41"/>
      <c r="C262" s="200" t="s">
        <v>364</v>
      </c>
      <c r="D262" s="200" t="s">
        <v>139</v>
      </c>
      <c r="E262" s="201" t="s">
        <v>365</v>
      </c>
      <c r="F262" s="202" t="s">
        <v>366</v>
      </c>
      <c r="G262" s="203" t="s">
        <v>89</v>
      </c>
      <c r="H262" s="204">
        <v>3.3599999999999999</v>
      </c>
      <c r="I262" s="205"/>
      <c r="J262" s="206">
        <f>ROUND(I262*H262,2)</f>
        <v>0</v>
      </c>
      <c r="K262" s="202" t="s">
        <v>142</v>
      </c>
      <c r="L262" s="46"/>
      <c r="M262" s="207" t="s">
        <v>19</v>
      </c>
      <c r="N262" s="208" t="s">
        <v>43</v>
      </c>
      <c r="O262" s="86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1" t="s">
        <v>143</v>
      </c>
      <c r="AT262" s="211" t="s">
        <v>139</v>
      </c>
      <c r="AU262" s="211" t="s">
        <v>82</v>
      </c>
      <c r="AY262" s="19" t="s">
        <v>137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9" t="s">
        <v>14</v>
      </c>
      <c r="BK262" s="212">
        <f>ROUND(I262*H262,2)</f>
        <v>0</v>
      </c>
      <c r="BL262" s="19" t="s">
        <v>143</v>
      </c>
      <c r="BM262" s="211" t="s">
        <v>367</v>
      </c>
    </row>
    <row r="263" s="2" customFormat="1">
      <c r="A263" s="40"/>
      <c r="B263" s="41"/>
      <c r="C263" s="42"/>
      <c r="D263" s="213" t="s">
        <v>145</v>
      </c>
      <c r="E263" s="42"/>
      <c r="F263" s="214" t="s">
        <v>368</v>
      </c>
      <c r="G263" s="42"/>
      <c r="H263" s="42"/>
      <c r="I263" s="215"/>
      <c r="J263" s="42"/>
      <c r="K263" s="42"/>
      <c r="L263" s="46"/>
      <c r="M263" s="216"/>
      <c r="N263" s="217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145</v>
      </c>
      <c r="AU263" s="19" t="s">
        <v>82</v>
      </c>
    </row>
    <row r="264" s="14" customFormat="1">
      <c r="A264" s="14"/>
      <c r="B264" s="229"/>
      <c r="C264" s="230"/>
      <c r="D264" s="220" t="s">
        <v>147</v>
      </c>
      <c r="E264" s="231" t="s">
        <v>19</v>
      </c>
      <c r="F264" s="232" t="s">
        <v>87</v>
      </c>
      <c r="G264" s="230"/>
      <c r="H264" s="233">
        <v>3.3599999999999999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9" t="s">
        <v>147</v>
      </c>
      <c r="AU264" s="239" t="s">
        <v>82</v>
      </c>
      <c r="AV264" s="14" t="s">
        <v>82</v>
      </c>
      <c r="AW264" s="14" t="s">
        <v>33</v>
      </c>
      <c r="AX264" s="14" t="s">
        <v>72</v>
      </c>
      <c r="AY264" s="239" t="s">
        <v>137</v>
      </c>
    </row>
    <row r="265" s="15" customFormat="1">
      <c r="A265" s="15"/>
      <c r="B265" s="240"/>
      <c r="C265" s="241"/>
      <c r="D265" s="220" t="s">
        <v>147</v>
      </c>
      <c r="E265" s="242" t="s">
        <v>19</v>
      </c>
      <c r="F265" s="243" t="s">
        <v>150</v>
      </c>
      <c r="G265" s="241"/>
      <c r="H265" s="244">
        <v>3.3599999999999999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0" t="s">
        <v>147</v>
      </c>
      <c r="AU265" s="250" t="s">
        <v>82</v>
      </c>
      <c r="AV265" s="15" t="s">
        <v>143</v>
      </c>
      <c r="AW265" s="15" t="s">
        <v>33</v>
      </c>
      <c r="AX265" s="15" t="s">
        <v>14</v>
      </c>
      <c r="AY265" s="250" t="s">
        <v>137</v>
      </c>
    </row>
    <row r="266" s="12" customFormat="1" ht="22.8" customHeight="1">
      <c r="A266" s="12"/>
      <c r="B266" s="184"/>
      <c r="C266" s="185"/>
      <c r="D266" s="186" t="s">
        <v>71</v>
      </c>
      <c r="E266" s="198" t="s">
        <v>369</v>
      </c>
      <c r="F266" s="198" t="s">
        <v>370</v>
      </c>
      <c r="G266" s="185"/>
      <c r="H266" s="185"/>
      <c r="I266" s="188"/>
      <c r="J266" s="199">
        <f>BK266</f>
        <v>0</v>
      </c>
      <c r="K266" s="185"/>
      <c r="L266" s="190"/>
      <c r="M266" s="191"/>
      <c r="N266" s="192"/>
      <c r="O266" s="192"/>
      <c r="P266" s="193">
        <f>SUM(P267:P268)</f>
        <v>0</v>
      </c>
      <c r="Q266" s="192"/>
      <c r="R266" s="193">
        <f>SUM(R267:R268)</f>
        <v>0</v>
      </c>
      <c r="S266" s="192"/>
      <c r="T266" s="194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5" t="s">
        <v>14</v>
      </c>
      <c r="AT266" s="196" t="s">
        <v>71</v>
      </c>
      <c r="AU266" s="196" t="s">
        <v>14</v>
      </c>
      <c r="AY266" s="195" t="s">
        <v>137</v>
      </c>
      <c r="BK266" s="197">
        <f>SUM(BK267:BK268)</f>
        <v>0</v>
      </c>
    </row>
    <row r="267" s="2" customFormat="1" ht="24.15" customHeight="1">
      <c r="A267" s="40"/>
      <c r="B267" s="41"/>
      <c r="C267" s="200" t="s">
        <v>371</v>
      </c>
      <c r="D267" s="200" t="s">
        <v>139</v>
      </c>
      <c r="E267" s="201" t="s">
        <v>372</v>
      </c>
      <c r="F267" s="202" t="s">
        <v>373</v>
      </c>
      <c r="G267" s="203" t="s">
        <v>89</v>
      </c>
      <c r="H267" s="204">
        <v>243.38</v>
      </c>
      <c r="I267" s="205"/>
      <c r="J267" s="206">
        <f>ROUND(I267*H267,2)</f>
        <v>0</v>
      </c>
      <c r="K267" s="202" t="s">
        <v>142</v>
      </c>
      <c r="L267" s="46"/>
      <c r="M267" s="207" t="s">
        <v>19</v>
      </c>
      <c r="N267" s="208" t="s">
        <v>43</v>
      </c>
      <c r="O267" s="86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1" t="s">
        <v>143</v>
      </c>
      <c r="AT267" s="211" t="s">
        <v>139</v>
      </c>
      <c r="AU267" s="211" t="s">
        <v>82</v>
      </c>
      <c r="AY267" s="19" t="s">
        <v>137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9" t="s">
        <v>14</v>
      </c>
      <c r="BK267" s="212">
        <f>ROUND(I267*H267,2)</f>
        <v>0</v>
      </c>
      <c r="BL267" s="19" t="s">
        <v>143</v>
      </c>
      <c r="BM267" s="211" t="s">
        <v>374</v>
      </c>
    </row>
    <row r="268" s="2" customFormat="1">
      <c r="A268" s="40"/>
      <c r="B268" s="41"/>
      <c r="C268" s="42"/>
      <c r="D268" s="213" t="s">
        <v>145</v>
      </c>
      <c r="E268" s="42"/>
      <c r="F268" s="214" t="s">
        <v>375</v>
      </c>
      <c r="G268" s="42"/>
      <c r="H268" s="42"/>
      <c r="I268" s="215"/>
      <c r="J268" s="42"/>
      <c r="K268" s="42"/>
      <c r="L268" s="46"/>
      <c r="M268" s="216"/>
      <c r="N268" s="217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145</v>
      </c>
      <c r="AU268" s="19" t="s">
        <v>82</v>
      </c>
    </row>
    <row r="269" s="12" customFormat="1" ht="25.92" customHeight="1">
      <c r="A269" s="12"/>
      <c r="B269" s="184"/>
      <c r="C269" s="185"/>
      <c r="D269" s="186" t="s">
        <v>71</v>
      </c>
      <c r="E269" s="187" t="s">
        <v>376</v>
      </c>
      <c r="F269" s="187" t="s">
        <v>377</v>
      </c>
      <c r="G269" s="185"/>
      <c r="H269" s="185"/>
      <c r="I269" s="188"/>
      <c r="J269" s="189">
        <f>BK269</f>
        <v>0</v>
      </c>
      <c r="K269" s="185"/>
      <c r="L269" s="190"/>
      <c r="M269" s="191"/>
      <c r="N269" s="192"/>
      <c r="O269" s="192"/>
      <c r="P269" s="193">
        <f>SUM(P270:P292)</f>
        <v>0</v>
      </c>
      <c r="Q269" s="192"/>
      <c r="R269" s="193">
        <f>SUM(R270:R292)</f>
        <v>0</v>
      </c>
      <c r="S269" s="192"/>
      <c r="T269" s="194">
        <f>SUM(T270:T292)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5" t="s">
        <v>14</v>
      </c>
      <c r="AT269" s="196" t="s">
        <v>71</v>
      </c>
      <c r="AU269" s="196" t="s">
        <v>72</v>
      </c>
      <c r="AY269" s="195" t="s">
        <v>137</v>
      </c>
      <c r="BK269" s="197">
        <f>SUM(BK270:BK292)</f>
        <v>0</v>
      </c>
    </row>
    <row r="270" s="2" customFormat="1" ht="16.5" customHeight="1">
      <c r="A270" s="40"/>
      <c r="B270" s="41"/>
      <c r="C270" s="200" t="s">
        <v>378</v>
      </c>
      <c r="D270" s="200" t="s">
        <v>139</v>
      </c>
      <c r="E270" s="201" t="s">
        <v>379</v>
      </c>
      <c r="F270" s="202" t="s">
        <v>380</v>
      </c>
      <c r="G270" s="203" t="s">
        <v>381</v>
      </c>
      <c r="H270" s="204">
        <v>10</v>
      </c>
      <c r="I270" s="205"/>
      <c r="J270" s="206">
        <f>ROUND(I270*H270,2)</f>
        <v>0</v>
      </c>
      <c r="K270" s="202" t="s">
        <v>19</v>
      </c>
      <c r="L270" s="46"/>
      <c r="M270" s="207" t="s">
        <v>19</v>
      </c>
      <c r="N270" s="208" t="s">
        <v>43</v>
      </c>
      <c r="O270" s="86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1" t="s">
        <v>143</v>
      </c>
      <c r="AT270" s="211" t="s">
        <v>139</v>
      </c>
      <c r="AU270" s="211" t="s">
        <v>14</v>
      </c>
      <c r="AY270" s="19" t="s">
        <v>137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9" t="s">
        <v>14</v>
      </c>
      <c r="BK270" s="212">
        <f>ROUND(I270*H270,2)</f>
        <v>0</v>
      </c>
      <c r="BL270" s="19" t="s">
        <v>143</v>
      </c>
      <c r="BM270" s="211" t="s">
        <v>382</v>
      </c>
    </row>
    <row r="271" s="2" customFormat="1" ht="55.5" customHeight="1">
      <c r="A271" s="40"/>
      <c r="B271" s="41"/>
      <c r="C271" s="200" t="s">
        <v>383</v>
      </c>
      <c r="D271" s="200" t="s">
        <v>139</v>
      </c>
      <c r="E271" s="201" t="s">
        <v>384</v>
      </c>
      <c r="F271" s="202" t="s">
        <v>385</v>
      </c>
      <c r="G271" s="203" t="s">
        <v>386</v>
      </c>
      <c r="H271" s="204">
        <v>94</v>
      </c>
      <c r="I271" s="205"/>
      <c r="J271" s="206">
        <f>ROUND(I271*H271,2)</f>
        <v>0</v>
      </c>
      <c r="K271" s="202" t="s">
        <v>19</v>
      </c>
      <c r="L271" s="46"/>
      <c r="M271" s="207" t="s">
        <v>19</v>
      </c>
      <c r="N271" s="208" t="s">
        <v>43</v>
      </c>
      <c r="O271" s="86"/>
      <c r="P271" s="209">
        <f>O271*H271</f>
        <v>0</v>
      </c>
      <c r="Q271" s="209">
        <v>0</v>
      </c>
      <c r="R271" s="209">
        <f>Q271*H271</f>
        <v>0</v>
      </c>
      <c r="S271" s="209">
        <v>0</v>
      </c>
      <c r="T271" s="21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1" t="s">
        <v>143</v>
      </c>
      <c r="AT271" s="211" t="s">
        <v>139</v>
      </c>
      <c r="AU271" s="211" t="s">
        <v>14</v>
      </c>
      <c r="AY271" s="19" t="s">
        <v>137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9" t="s">
        <v>14</v>
      </c>
      <c r="BK271" s="212">
        <f>ROUND(I271*H271,2)</f>
        <v>0</v>
      </c>
      <c r="BL271" s="19" t="s">
        <v>143</v>
      </c>
      <c r="BM271" s="211" t="s">
        <v>387</v>
      </c>
    </row>
    <row r="272" s="2" customFormat="1" ht="16.5" customHeight="1">
      <c r="A272" s="40"/>
      <c r="B272" s="41"/>
      <c r="C272" s="200" t="s">
        <v>388</v>
      </c>
      <c r="D272" s="200" t="s">
        <v>139</v>
      </c>
      <c r="E272" s="201" t="s">
        <v>389</v>
      </c>
      <c r="F272" s="202" t="s">
        <v>390</v>
      </c>
      <c r="G272" s="203" t="s">
        <v>381</v>
      </c>
      <c r="H272" s="204">
        <v>10</v>
      </c>
      <c r="I272" s="205"/>
      <c r="J272" s="206">
        <f>ROUND(I272*H272,2)</f>
        <v>0</v>
      </c>
      <c r="K272" s="202" t="s">
        <v>19</v>
      </c>
      <c r="L272" s="46"/>
      <c r="M272" s="207" t="s">
        <v>19</v>
      </c>
      <c r="N272" s="208" t="s">
        <v>43</v>
      </c>
      <c r="O272" s="86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1" t="s">
        <v>143</v>
      </c>
      <c r="AT272" s="211" t="s">
        <v>139</v>
      </c>
      <c r="AU272" s="211" t="s">
        <v>14</v>
      </c>
      <c r="AY272" s="19" t="s">
        <v>137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9" t="s">
        <v>14</v>
      </c>
      <c r="BK272" s="212">
        <f>ROUND(I272*H272,2)</f>
        <v>0</v>
      </c>
      <c r="BL272" s="19" t="s">
        <v>143</v>
      </c>
      <c r="BM272" s="211" t="s">
        <v>391</v>
      </c>
    </row>
    <row r="273" s="2" customFormat="1" ht="16.5" customHeight="1">
      <c r="A273" s="40"/>
      <c r="B273" s="41"/>
      <c r="C273" s="200" t="s">
        <v>392</v>
      </c>
      <c r="D273" s="200" t="s">
        <v>139</v>
      </c>
      <c r="E273" s="201" t="s">
        <v>393</v>
      </c>
      <c r="F273" s="202" t="s">
        <v>394</v>
      </c>
      <c r="G273" s="203" t="s">
        <v>307</v>
      </c>
      <c r="H273" s="204">
        <v>25</v>
      </c>
      <c r="I273" s="205"/>
      <c r="J273" s="206">
        <f>ROUND(I273*H273,2)</f>
        <v>0</v>
      </c>
      <c r="K273" s="202" t="s">
        <v>19</v>
      </c>
      <c r="L273" s="46"/>
      <c r="M273" s="207" t="s">
        <v>19</v>
      </c>
      <c r="N273" s="208" t="s">
        <v>43</v>
      </c>
      <c r="O273" s="86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1" t="s">
        <v>143</v>
      </c>
      <c r="AT273" s="211" t="s">
        <v>139</v>
      </c>
      <c r="AU273" s="211" t="s">
        <v>14</v>
      </c>
      <c r="AY273" s="19" t="s">
        <v>137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9" t="s">
        <v>14</v>
      </c>
      <c r="BK273" s="212">
        <f>ROUND(I273*H273,2)</f>
        <v>0</v>
      </c>
      <c r="BL273" s="19" t="s">
        <v>143</v>
      </c>
      <c r="BM273" s="211" t="s">
        <v>395</v>
      </c>
    </row>
    <row r="274" s="2" customFormat="1" ht="16.5" customHeight="1">
      <c r="A274" s="40"/>
      <c r="B274" s="41"/>
      <c r="C274" s="200" t="s">
        <v>396</v>
      </c>
      <c r="D274" s="200" t="s">
        <v>139</v>
      </c>
      <c r="E274" s="201" t="s">
        <v>397</v>
      </c>
      <c r="F274" s="202" t="s">
        <v>398</v>
      </c>
      <c r="G274" s="203" t="s">
        <v>307</v>
      </c>
      <c r="H274" s="204">
        <v>25</v>
      </c>
      <c r="I274" s="205"/>
      <c r="J274" s="206">
        <f>ROUND(I274*H274,2)</f>
        <v>0</v>
      </c>
      <c r="K274" s="202" t="s">
        <v>19</v>
      </c>
      <c r="L274" s="46"/>
      <c r="M274" s="207" t="s">
        <v>19</v>
      </c>
      <c r="N274" s="208" t="s">
        <v>43</v>
      </c>
      <c r="O274" s="86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1" t="s">
        <v>143</v>
      </c>
      <c r="AT274" s="211" t="s">
        <v>139</v>
      </c>
      <c r="AU274" s="211" t="s">
        <v>14</v>
      </c>
      <c r="AY274" s="19" t="s">
        <v>137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9" t="s">
        <v>14</v>
      </c>
      <c r="BK274" s="212">
        <f>ROUND(I274*H274,2)</f>
        <v>0</v>
      </c>
      <c r="BL274" s="19" t="s">
        <v>143</v>
      </c>
      <c r="BM274" s="211" t="s">
        <v>399</v>
      </c>
    </row>
    <row r="275" s="2" customFormat="1" ht="16.5" customHeight="1">
      <c r="A275" s="40"/>
      <c r="B275" s="41"/>
      <c r="C275" s="200" t="s">
        <v>400</v>
      </c>
      <c r="D275" s="200" t="s">
        <v>139</v>
      </c>
      <c r="E275" s="201" t="s">
        <v>401</v>
      </c>
      <c r="F275" s="202" t="s">
        <v>402</v>
      </c>
      <c r="G275" s="203" t="s">
        <v>307</v>
      </c>
      <c r="H275" s="204">
        <v>25</v>
      </c>
      <c r="I275" s="205"/>
      <c r="J275" s="206">
        <f>ROUND(I275*H275,2)</f>
        <v>0</v>
      </c>
      <c r="K275" s="202" t="s">
        <v>19</v>
      </c>
      <c r="L275" s="46"/>
      <c r="M275" s="207" t="s">
        <v>19</v>
      </c>
      <c r="N275" s="208" t="s">
        <v>43</v>
      </c>
      <c r="O275" s="86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1" t="s">
        <v>143</v>
      </c>
      <c r="AT275" s="211" t="s">
        <v>139</v>
      </c>
      <c r="AU275" s="211" t="s">
        <v>14</v>
      </c>
      <c r="AY275" s="19" t="s">
        <v>137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9" t="s">
        <v>14</v>
      </c>
      <c r="BK275" s="212">
        <f>ROUND(I275*H275,2)</f>
        <v>0</v>
      </c>
      <c r="BL275" s="19" t="s">
        <v>143</v>
      </c>
      <c r="BM275" s="211" t="s">
        <v>403</v>
      </c>
    </row>
    <row r="276" s="2" customFormat="1" ht="16.5" customHeight="1">
      <c r="A276" s="40"/>
      <c r="B276" s="41"/>
      <c r="C276" s="200" t="s">
        <v>404</v>
      </c>
      <c r="D276" s="200" t="s">
        <v>139</v>
      </c>
      <c r="E276" s="201" t="s">
        <v>405</v>
      </c>
      <c r="F276" s="202" t="s">
        <v>406</v>
      </c>
      <c r="G276" s="203" t="s">
        <v>381</v>
      </c>
      <c r="H276" s="204">
        <v>10</v>
      </c>
      <c r="I276" s="205"/>
      <c r="J276" s="206">
        <f>ROUND(I276*H276,2)</f>
        <v>0</v>
      </c>
      <c r="K276" s="202" t="s">
        <v>19</v>
      </c>
      <c r="L276" s="46"/>
      <c r="M276" s="207" t="s">
        <v>19</v>
      </c>
      <c r="N276" s="208" t="s">
        <v>43</v>
      </c>
      <c r="O276" s="86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1" t="s">
        <v>143</v>
      </c>
      <c r="AT276" s="211" t="s">
        <v>139</v>
      </c>
      <c r="AU276" s="211" t="s">
        <v>14</v>
      </c>
      <c r="AY276" s="19" t="s">
        <v>137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9" t="s">
        <v>14</v>
      </c>
      <c r="BK276" s="212">
        <f>ROUND(I276*H276,2)</f>
        <v>0</v>
      </c>
      <c r="BL276" s="19" t="s">
        <v>143</v>
      </c>
      <c r="BM276" s="211" t="s">
        <v>407</v>
      </c>
    </row>
    <row r="277" s="2" customFormat="1" ht="16.5" customHeight="1">
      <c r="A277" s="40"/>
      <c r="B277" s="41"/>
      <c r="C277" s="200" t="s">
        <v>408</v>
      </c>
      <c r="D277" s="200" t="s">
        <v>139</v>
      </c>
      <c r="E277" s="201" t="s">
        <v>409</v>
      </c>
      <c r="F277" s="202" t="s">
        <v>410</v>
      </c>
      <c r="G277" s="203" t="s">
        <v>381</v>
      </c>
      <c r="H277" s="204">
        <v>10</v>
      </c>
      <c r="I277" s="205"/>
      <c r="J277" s="206">
        <f>ROUND(I277*H277,2)</f>
        <v>0</v>
      </c>
      <c r="K277" s="202" t="s">
        <v>19</v>
      </c>
      <c r="L277" s="46"/>
      <c r="M277" s="207" t="s">
        <v>19</v>
      </c>
      <c r="N277" s="208" t="s">
        <v>43</v>
      </c>
      <c r="O277" s="86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1" t="s">
        <v>143</v>
      </c>
      <c r="AT277" s="211" t="s">
        <v>139</v>
      </c>
      <c r="AU277" s="211" t="s">
        <v>14</v>
      </c>
      <c r="AY277" s="19" t="s">
        <v>137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9" t="s">
        <v>14</v>
      </c>
      <c r="BK277" s="212">
        <f>ROUND(I277*H277,2)</f>
        <v>0</v>
      </c>
      <c r="BL277" s="19" t="s">
        <v>143</v>
      </c>
      <c r="BM277" s="211" t="s">
        <v>411</v>
      </c>
    </row>
    <row r="278" s="2" customFormat="1" ht="16.5" customHeight="1">
      <c r="A278" s="40"/>
      <c r="B278" s="41"/>
      <c r="C278" s="200" t="s">
        <v>412</v>
      </c>
      <c r="D278" s="200" t="s">
        <v>139</v>
      </c>
      <c r="E278" s="201" t="s">
        <v>413</v>
      </c>
      <c r="F278" s="202" t="s">
        <v>414</v>
      </c>
      <c r="G278" s="203" t="s">
        <v>381</v>
      </c>
      <c r="H278" s="204">
        <v>260</v>
      </c>
      <c r="I278" s="205"/>
      <c r="J278" s="206">
        <f>ROUND(I278*H278,2)</f>
        <v>0</v>
      </c>
      <c r="K278" s="202" t="s">
        <v>19</v>
      </c>
      <c r="L278" s="46"/>
      <c r="M278" s="207" t="s">
        <v>19</v>
      </c>
      <c r="N278" s="208" t="s">
        <v>43</v>
      </c>
      <c r="O278" s="86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1" t="s">
        <v>143</v>
      </c>
      <c r="AT278" s="211" t="s">
        <v>139</v>
      </c>
      <c r="AU278" s="211" t="s">
        <v>14</v>
      </c>
      <c r="AY278" s="19" t="s">
        <v>137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9" t="s">
        <v>14</v>
      </c>
      <c r="BK278" s="212">
        <f>ROUND(I278*H278,2)</f>
        <v>0</v>
      </c>
      <c r="BL278" s="19" t="s">
        <v>143</v>
      </c>
      <c r="BM278" s="211" t="s">
        <v>415</v>
      </c>
    </row>
    <row r="279" s="2" customFormat="1" ht="16.5" customHeight="1">
      <c r="A279" s="40"/>
      <c r="B279" s="41"/>
      <c r="C279" s="200" t="s">
        <v>416</v>
      </c>
      <c r="D279" s="200" t="s">
        <v>139</v>
      </c>
      <c r="E279" s="201" t="s">
        <v>417</v>
      </c>
      <c r="F279" s="202" t="s">
        <v>418</v>
      </c>
      <c r="G279" s="203" t="s">
        <v>386</v>
      </c>
      <c r="H279" s="204">
        <v>188</v>
      </c>
      <c r="I279" s="205"/>
      <c r="J279" s="206">
        <f>ROUND(I279*H279,2)</f>
        <v>0</v>
      </c>
      <c r="K279" s="202" t="s">
        <v>19</v>
      </c>
      <c r="L279" s="46"/>
      <c r="M279" s="207" t="s">
        <v>19</v>
      </c>
      <c r="N279" s="208" t="s">
        <v>43</v>
      </c>
      <c r="O279" s="86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1" t="s">
        <v>143</v>
      </c>
      <c r="AT279" s="211" t="s">
        <v>139</v>
      </c>
      <c r="AU279" s="211" t="s">
        <v>14</v>
      </c>
      <c r="AY279" s="19" t="s">
        <v>137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9" t="s">
        <v>14</v>
      </c>
      <c r="BK279" s="212">
        <f>ROUND(I279*H279,2)</f>
        <v>0</v>
      </c>
      <c r="BL279" s="19" t="s">
        <v>143</v>
      </c>
      <c r="BM279" s="211" t="s">
        <v>419</v>
      </c>
    </row>
    <row r="280" s="2" customFormat="1" ht="16.5" customHeight="1">
      <c r="A280" s="40"/>
      <c r="B280" s="41"/>
      <c r="C280" s="200" t="s">
        <v>420</v>
      </c>
      <c r="D280" s="200" t="s">
        <v>139</v>
      </c>
      <c r="E280" s="201" t="s">
        <v>421</v>
      </c>
      <c r="F280" s="202" t="s">
        <v>422</v>
      </c>
      <c r="G280" s="203" t="s">
        <v>307</v>
      </c>
      <c r="H280" s="204">
        <v>225</v>
      </c>
      <c r="I280" s="205"/>
      <c r="J280" s="206">
        <f>ROUND(I280*H280,2)</f>
        <v>0</v>
      </c>
      <c r="K280" s="202" t="s">
        <v>19</v>
      </c>
      <c r="L280" s="46"/>
      <c r="M280" s="207" t="s">
        <v>19</v>
      </c>
      <c r="N280" s="208" t="s">
        <v>43</v>
      </c>
      <c r="O280" s="86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1" t="s">
        <v>143</v>
      </c>
      <c r="AT280" s="211" t="s">
        <v>139</v>
      </c>
      <c r="AU280" s="211" t="s">
        <v>14</v>
      </c>
      <c r="AY280" s="19" t="s">
        <v>137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9" t="s">
        <v>14</v>
      </c>
      <c r="BK280" s="212">
        <f>ROUND(I280*H280,2)</f>
        <v>0</v>
      </c>
      <c r="BL280" s="19" t="s">
        <v>143</v>
      </c>
      <c r="BM280" s="211" t="s">
        <v>423</v>
      </c>
    </row>
    <row r="281" s="2" customFormat="1" ht="16.5" customHeight="1">
      <c r="A281" s="40"/>
      <c r="B281" s="41"/>
      <c r="C281" s="200" t="s">
        <v>424</v>
      </c>
      <c r="D281" s="200" t="s">
        <v>139</v>
      </c>
      <c r="E281" s="201" t="s">
        <v>425</v>
      </c>
      <c r="F281" s="202" t="s">
        <v>426</v>
      </c>
      <c r="G281" s="203" t="s">
        <v>386</v>
      </c>
      <c r="H281" s="204">
        <v>24</v>
      </c>
      <c r="I281" s="205"/>
      <c r="J281" s="206">
        <f>ROUND(I281*H281,2)</f>
        <v>0</v>
      </c>
      <c r="K281" s="202" t="s">
        <v>19</v>
      </c>
      <c r="L281" s="46"/>
      <c r="M281" s="207" t="s">
        <v>19</v>
      </c>
      <c r="N281" s="208" t="s">
        <v>43</v>
      </c>
      <c r="O281" s="86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1" t="s">
        <v>143</v>
      </c>
      <c r="AT281" s="211" t="s">
        <v>139</v>
      </c>
      <c r="AU281" s="211" t="s">
        <v>14</v>
      </c>
      <c r="AY281" s="19" t="s">
        <v>137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9" t="s">
        <v>14</v>
      </c>
      <c r="BK281" s="212">
        <f>ROUND(I281*H281,2)</f>
        <v>0</v>
      </c>
      <c r="BL281" s="19" t="s">
        <v>143</v>
      </c>
      <c r="BM281" s="211" t="s">
        <v>427</v>
      </c>
    </row>
    <row r="282" s="2" customFormat="1" ht="16.5" customHeight="1">
      <c r="A282" s="40"/>
      <c r="B282" s="41"/>
      <c r="C282" s="200" t="s">
        <v>428</v>
      </c>
      <c r="D282" s="200" t="s">
        <v>139</v>
      </c>
      <c r="E282" s="201" t="s">
        <v>429</v>
      </c>
      <c r="F282" s="202" t="s">
        <v>430</v>
      </c>
      <c r="G282" s="203" t="s">
        <v>381</v>
      </c>
      <c r="H282" s="204">
        <v>1</v>
      </c>
      <c r="I282" s="205"/>
      <c r="J282" s="206">
        <f>ROUND(I282*H282,2)</f>
        <v>0</v>
      </c>
      <c r="K282" s="202" t="s">
        <v>19</v>
      </c>
      <c r="L282" s="46"/>
      <c r="M282" s="207" t="s">
        <v>19</v>
      </c>
      <c r="N282" s="208" t="s">
        <v>43</v>
      </c>
      <c r="O282" s="86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1" t="s">
        <v>143</v>
      </c>
      <c r="AT282" s="211" t="s">
        <v>139</v>
      </c>
      <c r="AU282" s="211" t="s">
        <v>14</v>
      </c>
      <c r="AY282" s="19" t="s">
        <v>137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9" t="s">
        <v>14</v>
      </c>
      <c r="BK282" s="212">
        <f>ROUND(I282*H282,2)</f>
        <v>0</v>
      </c>
      <c r="BL282" s="19" t="s">
        <v>143</v>
      </c>
      <c r="BM282" s="211" t="s">
        <v>431</v>
      </c>
    </row>
    <row r="283" s="2" customFormat="1" ht="24.15" customHeight="1">
      <c r="A283" s="40"/>
      <c r="B283" s="41"/>
      <c r="C283" s="200" t="s">
        <v>432</v>
      </c>
      <c r="D283" s="200" t="s">
        <v>139</v>
      </c>
      <c r="E283" s="201" t="s">
        <v>433</v>
      </c>
      <c r="F283" s="202" t="s">
        <v>434</v>
      </c>
      <c r="G283" s="203" t="s">
        <v>194</v>
      </c>
      <c r="H283" s="204">
        <v>1</v>
      </c>
      <c r="I283" s="205"/>
      <c r="J283" s="206">
        <f>ROUND(I283*H283,2)</f>
        <v>0</v>
      </c>
      <c r="K283" s="202" t="s">
        <v>19</v>
      </c>
      <c r="L283" s="46"/>
      <c r="M283" s="207" t="s">
        <v>19</v>
      </c>
      <c r="N283" s="208" t="s">
        <v>43</v>
      </c>
      <c r="O283" s="86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1" t="s">
        <v>143</v>
      </c>
      <c r="AT283" s="211" t="s">
        <v>139</v>
      </c>
      <c r="AU283" s="211" t="s">
        <v>14</v>
      </c>
      <c r="AY283" s="19" t="s">
        <v>137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9" t="s">
        <v>14</v>
      </c>
      <c r="BK283" s="212">
        <f>ROUND(I283*H283,2)</f>
        <v>0</v>
      </c>
      <c r="BL283" s="19" t="s">
        <v>143</v>
      </c>
      <c r="BM283" s="211" t="s">
        <v>435</v>
      </c>
    </row>
    <row r="284" s="2" customFormat="1" ht="24.15" customHeight="1">
      <c r="A284" s="40"/>
      <c r="B284" s="41"/>
      <c r="C284" s="200" t="s">
        <v>436</v>
      </c>
      <c r="D284" s="200" t="s">
        <v>139</v>
      </c>
      <c r="E284" s="201" t="s">
        <v>437</v>
      </c>
      <c r="F284" s="202" t="s">
        <v>438</v>
      </c>
      <c r="G284" s="203" t="s">
        <v>194</v>
      </c>
      <c r="H284" s="204">
        <v>1</v>
      </c>
      <c r="I284" s="205"/>
      <c r="J284" s="206">
        <f>ROUND(I284*H284,2)</f>
        <v>0</v>
      </c>
      <c r="K284" s="202" t="s">
        <v>19</v>
      </c>
      <c r="L284" s="46"/>
      <c r="M284" s="207" t="s">
        <v>19</v>
      </c>
      <c r="N284" s="208" t="s">
        <v>43</v>
      </c>
      <c r="O284" s="86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1" t="s">
        <v>143</v>
      </c>
      <c r="AT284" s="211" t="s">
        <v>139</v>
      </c>
      <c r="AU284" s="211" t="s">
        <v>14</v>
      </c>
      <c r="AY284" s="19" t="s">
        <v>137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9" t="s">
        <v>14</v>
      </c>
      <c r="BK284" s="212">
        <f>ROUND(I284*H284,2)</f>
        <v>0</v>
      </c>
      <c r="BL284" s="19" t="s">
        <v>143</v>
      </c>
      <c r="BM284" s="211" t="s">
        <v>439</v>
      </c>
    </row>
    <row r="285" s="2" customFormat="1" ht="24.15" customHeight="1">
      <c r="A285" s="40"/>
      <c r="B285" s="41"/>
      <c r="C285" s="200" t="s">
        <v>440</v>
      </c>
      <c r="D285" s="200" t="s">
        <v>139</v>
      </c>
      <c r="E285" s="201" t="s">
        <v>441</v>
      </c>
      <c r="F285" s="202" t="s">
        <v>442</v>
      </c>
      <c r="G285" s="203" t="s">
        <v>194</v>
      </c>
      <c r="H285" s="204">
        <v>1</v>
      </c>
      <c r="I285" s="205"/>
      <c r="J285" s="206">
        <f>ROUND(I285*H285,2)</f>
        <v>0</v>
      </c>
      <c r="K285" s="202" t="s">
        <v>19</v>
      </c>
      <c r="L285" s="46"/>
      <c r="M285" s="207" t="s">
        <v>19</v>
      </c>
      <c r="N285" s="208" t="s">
        <v>43</v>
      </c>
      <c r="O285" s="86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1" t="s">
        <v>143</v>
      </c>
      <c r="AT285" s="211" t="s">
        <v>139</v>
      </c>
      <c r="AU285" s="211" t="s">
        <v>14</v>
      </c>
      <c r="AY285" s="19" t="s">
        <v>137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9" t="s">
        <v>14</v>
      </c>
      <c r="BK285" s="212">
        <f>ROUND(I285*H285,2)</f>
        <v>0</v>
      </c>
      <c r="BL285" s="19" t="s">
        <v>143</v>
      </c>
      <c r="BM285" s="211" t="s">
        <v>443</v>
      </c>
    </row>
    <row r="286" s="2" customFormat="1" ht="16.5" customHeight="1">
      <c r="A286" s="40"/>
      <c r="B286" s="41"/>
      <c r="C286" s="200" t="s">
        <v>444</v>
      </c>
      <c r="D286" s="200" t="s">
        <v>139</v>
      </c>
      <c r="E286" s="201" t="s">
        <v>445</v>
      </c>
      <c r="F286" s="202" t="s">
        <v>446</v>
      </c>
      <c r="G286" s="203" t="s">
        <v>194</v>
      </c>
      <c r="H286" s="204">
        <v>1</v>
      </c>
      <c r="I286" s="205"/>
      <c r="J286" s="206">
        <f>ROUND(I286*H286,2)</f>
        <v>0</v>
      </c>
      <c r="K286" s="202" t="s">
        <v>19</v>
      </c>
      <c r="L286" s="46"/>
      <c r="M286" s="207" t="s">
        <v>19</v>
      </c>
      <c r="N286" s="208" t="s">
        <v>43</v>
      </c>
      <c r="O286" s="86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1" t="s">
        <v>143</v>
      </c>
      <c r="AT286" s="211" t="s">
        <v>139</v>
      </c>
      <c r="AU286" s="211" t="s">
        <v>14</v>
      </c>
      <c r="AY286" s="19" t="s">
        <v>137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9" t="s">
        <v>14</v>
      </c>
      <c r="BK286" s="212">
        <f>ROUND(I286*H286,2)</f>
        <v>0</v>
      </c>
      <c r="BL286" s="19" t="s">
        <v>143</v>
      </c>
      <c r="BM286" s="211" t="s">
        <v>447</v>
      </c>
    </row>
    <row r="287" s="2" customFormat="1" ht="16.5" customHeight="1">
      <c r="A287" s="40"/>
      <c r="B287" s="41"/>
      <c r="C287" s="200" t="s">
        <v>448</v>
      </c>
      <c r="D287" s="200" t="s">
        <v>139</v>
      </c>
      <c r="E287" s="201" t="s">
        <v>449</v>
      </c>
      <c r="F287" s="202" t="s">
        <v>450</v>
      </c>
      <c r="G287" s="203" t="s">
        <v>194</v>
      </c>
      <c r="H287" s="204">
        <v>1</v>
      </c>
      <c r="I287" s="205"/>
      <c r="J287" s="206">
        <f>ROUND(I287*H287,2)</f>
        <v>0</v>
      </c>
      <c r="K287" s="202" t="s">
        <v>19</v>
      </c>
      <c r="L287" s="46"/>
      <c r="M287" s="207" t="s">
        <v>19</v>
      </c>
      <c r="N287" s="208" t="s">
        <v>43</v>
      </c>
      <c r="O287" s="86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1" t="s">
        <v>143</v>
      </c>
      <c r="AT287" s="211" t="s">
        <v>139</v>
      </c>
      <c r="AU287" s="211" t="s">
        <v>14</v>
      </c>
      <c r="AY287" s="19" t="s">
        <v>137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9" t="s">
        <v>14</v>
      </c>
      <c r="BK287" s="212">
        <f>ROUND(I287*H287,2)</f>
        <v>0</v>
      </c>
      <c r="BL287" s="19" t="s">
        <v>143</v>
      </c>
      <c r="BM287" s="211" t="s">
        <v>451</v>
      </c>
    </row>
    <row r="288" s="2" customFormat="1" ht="16.5" customHeight="1">
      <c r="A288" s="40"/>
      <c r="B288" s="41"/>
      <c r="C288" s="200" t="s">
        <v>452</v>
      </c>
      <c r="D288" s="200" t="s">
        <v>139</v>
      </c>
      <c r="E288" s="201" t="s">
        <v>453</v>
      </c>
      <c r="F288" s="202" t="s">
        <v>454</v>
      </c>
      <c r="G288" s="203" t="s">
        <v>386</v>
      </c>
      <c r="H288" s="204">
        <v>48</v>
      </c>
      <c r="I288" s="205"/>
      <c r="J288" s="206">
        <f>ROUND(I288*H288,2)</f>
        <v>0</v>
      </c>
      <c r="K288" s="202" t="s">
        <v>19</v>
      </c>
      <c r="L288" s="46"/>
      <c r="M288" s="207" t="s">
        <v>19</v>
      </c>
      <c r="N288" s="208" t="s">
        <v>43</v>
      </c>
      <c r="O288" s="86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1" t="s">
        <v>143</v>
      </c>
      <c r="AT288" s="211" t="s">
        <v>139</v>
      </c>
      <c r="AU288" s="211" t="s">
        <v>14</v>
      </c>
      <c r="AY288" s="19" t="s">
        <v>137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9" t="s">
        <v>14</v>
      </c>
      <c r="BK288" s="212">
        <f>ROUND(I288*H288,2)</f>
        <v>0</v>
      </c>
      <c r="BL288" s="19" t="s">
        <v>143</v>
      </c>
      <c r="BM288" s="211" t="s">
        <v>455</v>
      </c>
    </row>
    <row r="289" s="2" customFormat="1" ht="16.5" customHeight="1">
      <c r="A289" s="40"/>
      <c r="B289" s="41"/>
      <c r="C289" s="200" t="s">
        <v>456</v>
      </c>
      <c r="D289" s="200" t="s">
        <v>139</v>
      </c>
      <c r="E289" s="201" t="s">
        <v>457</v>
      </c>
      <c r="F289" s="202" t="s">
        <v>458</v>
      </c>
      <c r="G289" s="203" t="s">
        <v>194</v>
      </c>
      <c r="H289" s="204">
        <v>1</v>
      </c>
      <c r="I289" s="205"/>
      <c r="J289" s="206">
        <f>ROUND(I289*H289,2)</f>
        <v>0</v>
      </c>
      <c r="K289" s="202" t="s">
        <v>19</v>
      </c>
      <c r="L289" s="46"/>
      <c r="M289" s="207" t="s">
        <v>19</v>
      </c>
      <c r="N289" s="208" t="s">
        <v>43</v>
      </c>
      <c r="O289" s="86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1" t="s">
        <v>143</v>
      </c>
      <c r="AT289" s="211" t="s">
        <v>139</v>
      </c>
      <c r="AU289" s="211" t="s">
        <v>14</v>
      </c>
      <c r="AY289" s="19" t="s">
        <v>137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9" t="s">
        <v>14</v>
      </c>
      <c r="BK289" s="212">
        <f>ROUND(I289*H289,2)</f>
        <v>0</v>
      </c>
      <c r="BL289" s="19" t="s">
        <v>143</v>
      </c>
      <c r="BM289" s="211" t="s">
        <v>459</v>
      </c>
    </row>
    <row r="290" s="2" customFormat="1" ht="16.5" customHeight="1">
      <c r="A290" s="40"/>
      <c r="B290" s="41"/>
      <c r="C290" s="200" t="s">
        <v>460</v>
      </c>
      <c r="D290" s="200" t="s">
        <v>139</v>
      </c>
      <c r="E290" s="201" t="s">
        <v>461</v>
      </c>
      <c r="F290" s="202" t="s">
        <v>462</v>
      </c>
      <c r="G290" s="203" t="s">
        <v>194</v>
      </c>
      <c r="H290" s="204">
        <v>1</v>
      </c>
      <c r="I290" s="205"/>
      <c r="J290" s="206">
        <f>ROUND(I290*H290,2)</f>
        <v>0</v>
      </c>
      <c r="K290" s="202" t="s">
        <v>19</v>
      </c>
      <c r="L290" s="46"/>
      <c r="M290" s="207" t="s">
        <v>19</v>
      </c>
      <c r="N290" s="208" t="s">
        <v>43</v>
      </c>
      <c r="O290" s="86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1" t="s">
        <v>143</v>
      </c>
      <c r="AT290" s="211" t="s">
        <v>139</v>
      </c>
      <c r="AU290" s="211" t="s">
        <v>14</v>
      </c>
      <c r="AY290" s="19" t="s">
        <v>137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9" t="s">
        <v>14</v>
      </c>
      <c r="BK290" s="212">
        <f>ROUND(I290*H290,2)</f>
        <v>0</v>
      </c>
      <c r="BL290" s="19" t="s">
        <v>143</v>
      </c>
      <c r="BM290" s="211" t="s">
        <v>463</v>
      </c>
    </row>
    <row r="291" s="2" customFormat="1" ht="16.5" customHeight="1">
      <c r="A291" s="40"/>
      <c r="B291" s="41"/>
      <c r="C291" s="200" t="s">
        <v>464</v>
      </c>
      <c r="D291" s="200" t="s">
        <v>139</v>
      </c>
      <c r="E291" s="201" t="s">
        <v>465</v>
      </c>
      <c r="F291" s="202" t="s">
        <v>466</v>
      </c>
      <c r="G291" s="203" t="s">
        <v>307</v>
      </c>
      <c r="H291" s="204">
        <v>644</v>
      </c>
      <c r="I291" s="205"/>
      <c r="J291" s="206">
        <f>ROUND(I291*H291,2)</f>
        <v>0</v>
      </c>
      <c r="K291" s="202" t="s">
        <v>19</v>
      </c>
      <c r="L291" s="46"/>
      <c r="M291" s="207" t="s">
        <v>19</v>
      </c>
      <c r="N291" s="208" t="s">
        <v>43</v>
      </c>
      <c r="O291" s="86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1" t="s">
        <v>143</v>
      </c>
      <c r="AT291" s="211" t="s">
        <v>139</v>
      </c>
      <c r="AU291" s="211" t="s">
        <v>14</v>
      </c>
      <c r="AY291" s="19" t="s">
        <v>137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9" t="s">
        <v>14</v>
      </c>
      <c r="BK291" s="212">
        <f>ROUND(I291*H291,2)</f>
        <v>0</v>
      </c>
      <c r="BL291" s="19" t="s">
        <v>143</v>
      </c>
      <c r="BM291" s="211" t="s">
        <v>467</v>
      </c>
    </row>
    <row r="292" s="2" customFormat="1" ht="16.5" customHeight="1">
      <c r="A292" s="40"/>
      <c r="B292" s="41"/>
      <c r="C292" s="200" t="s">
        <v>468</v>
      </c>
      <c r="D292" s="200" t="s">
        <v>139</v>
      </c>
      <c r="E292" s="201" t="s">
        <v>469</v>
      </c>
      <c r="F292" s="202" t="s">
        <v>470</v>
      </c>
      <c r="G292" s="203" t="s">
        <v>194</v>
      </c>
      <c r="H292" s="204">
        <v>1</v>
      </c>
      <c r="I292" s="205"/>
      <c r="J292" s="206">
        <f>ROUND(I292*H292,2)</f>
        <v>0</v>
      </c>
      <c r="K292" s="202" t="s">
        <v>19</v>
      </c>
      <c r="L292" s="46"/>
      <c r="M292" s="207" t="s">
        <v>19</v>
      </c>
      <c r="N292" s="208" t="s">
        <v>43</v>
      </c>
      <c r="O292" s="86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1" t="s">
        <v>143</v>
      </c>
      <c r="AT292" s="211" t="s">
        <v>139</v>
      </c>
      <c r="AU292" s="211" t="s">
        <v>14</v>
      </c>
      <c r="AY292" s="19" t="s">
        <v>137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9" t="s">
        <v>14</v>
      </c>
      <c r="BK292" s="212">
        <f>ROUND(I292*H292,2)</f>
        <v>0</v>
      </c>
      <c r="BL292" s="19" t="s">
        <v>143</v>
      </c>
      <c r="BM292" s="211" t="s">
        <v>471</v>
      </c>
    </row>
    <row r="293" s="12" customFormat="1" ht="25.92" customHeight="1">
      <c r="A293" s="12"/>
      <c r="B293" s="184"/>
      <c r="C293" s="185"/>
      <c r="D293" s="186" t="s">
        <v>71</v>
      </c>
      <c r="E293" s="187" t="s">
        <v>472</v>
      </c>
      <c r="F293" s="187" t="s">
        <v>473</v>
      </c>
      <c r="G293" s="185"/>
      <c r="H293" s="185"/>
      <c r="I293" s="188"/>
      <c r="J293" s="189">
        <f>BK293</f>
        <v>0</v>
      </c>
      <c r="K293" s="185"/>
      <c r="L293" s="190"/>
      <c r="M293" s="191"/>
      <c r="N293" s="192"/>
      <c r="O293" s="192"/>
      <c r="P293" s="193">
        <f>SUM(P294:P318)</f>
        <v>0</v>
      </c>
      <c r="Q293" s="192"/>
      <c r="R293" s="193">
        <f>SUM(R294:R318)</f>
        <v>0</v>
      </c>
      <c r="S293" s="192"/>
      <c r="T293" s="194">
        <f>SUM(T294:T318)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5" t="s">
        <v>14</v>
      </c>
      <c r="AT293" s="196" t="s">
        <v>71</v>
      </c>
      <c r="AU293" s="196" t="s">
        <v>72</v>
      </c>
      <c r="AY293" s="195" t="s">
        <v>137</v>
      </c>
      <c r="BK293" s="197">
        <f>SUM(BK294:BK318)</f>
        <v>0</v>
      </c>
    </row>
    <row r="294" s="2" customFormat="1" ht="16.5" customHeight="1">
      <c r="A294" s="40"/>
      <c r="B294" s="41"/>
      <c r="C294" s="252" t="s">
        <v>474</v>
      </c>
      <c r="D294" s="252" t="s">
        <v>230</v>
      </c>
      <c r="E294" s="253" t="s">
        <v>475</v>
      </c>
      <c r="F294" s="254" t="s">
        <v>476</v>
      </c>
      <c r="G294" s="255" t="s">
        <v>307</v>
      </c>
      <c r="H294" s="256">
        <v>86</v>
      </c>
      <c r="I294" s="257"/>
      <c r="J294" s="258">
        <f>ROUND(I294*H294,2)</f>
        <v>0</v>
      </c>
      <c r="K294" s="254" t="s">
        <v>19</v>
      </c>
      <c r="L294" s="259"/>
      <c r="M294" s="260" t="s">
        <v>19</v>
      </c>
      <c r="N294" s="261" t="s">
        <v>43</v>
      </c>
      <c r="O294" s="86"/>
      <c r="P294" s="209">
        <f>O294*H294</f>
        <v>0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1" t="s">
        <v>200</v>
      </c>
      <c r="AT294" s="211" t="s">
        <v>230</v>
      </c>
      <c r="AU294" s="211" t="s">
        <v>14</v>
      </c>
      <c r="AY294" s="19" t="s">
        <v>137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9" t="s">
        <v>14</v>
      </c>
      <c r="BK294" s="212">
        <f>ROUND(I294*H294,2)</f>
        <v>0</v>
      </c>
      <c r="BL294" s="19" t="s">
        <v>143</v>
      </c>
      <c r="BM294" s="211" t="s">
        <v>477</v>
      </c>
    </row>
    <row r="295" s="2" customFormat="1" ht="16.5" customHeight="1">
      <c r="A295" s="40"/>
      <c r="B295" s="41"/>
      <c r="C295" s="252" t="s">
        <v>478</v>
      </c>
      <c r="D295" s="252" t="s">
        <v>230</v>
      </c>
      <c r="E295" s="253" t="s">
        <v>479</v>
      </c>
      <c r="F295" s="254" t="s">
        <v>480</v>
      </c>
      <c r="G295" s="255" t="s">
        <v>307</v>
      </c>
      <c r="H295" s="256">
        <v>86</v>
      </c>
      <c r="I295" s="257"/>
      <c r="J295" s="258">
        <f>ROUND(I295*H295,2)</f>
        <v>0</v>
      </c>
      <c r="K295" s="254" t="s">
        <v>19</v>
      </c>
      <c r="L295" s="259"/>
      <c r="M295" s="260" t="s">
        <v>19</v>
      </c>
      <c r="N295" s="261" t="s">
        <v>43</v>
      </c>
      <c r="O295" s="86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1" t="s">
        <v>200</v>
      </c>
      <c r="AT295" s="211" t="s">
        <v>230</v>
      </c>
      <c r="AU295" s="211" t="s">
        <v>14</v>
      </c>
      <c r="AY295" s="19" t="s">
        <v>137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9" t="s">
        <v>14</v>
      </c>
      <c r="BK295" s="212">
        <f>ROUND(I295*H295,2)</f>
        <v>0</v>
      </c>
      <c r="BL295" s="19" t="s">
        <v>143</v>
      </c>
      <c r="BM295" s="211" t="s">
        <v>481</v>
      </c>
    </row>
    <row r="296" s="2" customFormat="1" ht="16.5" customHeight="1">
      <c r="A296" s="40"/>
      <c r="B296" s="41"/>
      <c r="C296" s="252" t="s">
        <v>482</v>
      </c>
      <c r="D296" s="252" t="s">
        <v>230</v>
      </c>
      <c r="E296" s="253" t="s">
        <v>483</v>
      </c>
      <c r="F296" s="254" t="s">
        <v>484</v>
      </c>
      <c r="G296" s="255" t="s">
        <v>307</v>
      </c>
      <c r="H296" s="256">
        <v>18</v>
      </c>
      <c r="I296" s="257"/>
      <c r="J296" s="258">
        <f>ROUND(I296*H296,2)</f>
        <v>0</v>
      </c>
      <c r="K296" s="254" t="s">
        <v>19</v>
      </c>
      <c r="L296" s="259"/>
      <c r="M296" s="260" t="s">
        <v>19</v>
      </c>
      <c r="N296" s="261" t="s">
        <v>43</v>
      </c>
      <c r="O296" s="86"/>
      <c r="P296" s="209">
        <f>O296*H296</f>
        <v>0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1" t="s">
        <v>200</v>
      </c>
      <c r="AT296" s="211" t="s">
        <v>230</v>
      </c>
      <c r="AU296" s="211" t="s">
        <v>14</v>
      </c>
      <c r="AY296" s="19" t="s">
        <v>137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9" t="s">
        <v>14</v>
      </c>
      <c r="BK296" s="212">
        <f>ROUND(I296*H296,2)</f>
        <v>0</v>
      </c>
      <c r="BL296" s="19" t="s">
        <v>143</v>
      </c>
      <c r="BM296" s="211" t="s">
        <v>485</v>
      </c>
    </row>
    <row r="297" s="2" customFormat="1" ht="16.5" customHeight="1">
      <c r="A297" s="40"/>
      <c r="B297" s="41"/>
      <c r="C297" s="252" t="s">
        <v>486</v>
      </c>
      <c r="D297" s="252" t="s">
        <v>230</v>
      </c>
      <c r="E297" s="253" t="s">
        <v>487</v>
      </c>
      <c r="F297" s="254" t="s">
        <v>488</v>
      </c>
      <c r="G297" s="255" t="s">
        <v>307</v>
      </c>
      <c r="H297" s="256">
        <v>18</v>
      </c>
      <c r="I297" s="257"/>
      <c r="J297" s="258">
        <f>ROUND(I297*H297,2)</f>
        <v>0</v>
      </c>
      <c r="K297" s="254" t="s">
        <v>19</v>
      </c>
      <c r="L297" s="259"/>
      <c r="M297" s="260" t="s">
        <v>19</v>
      </c>
      <c r="N297" s="261" t="s">
        <v>43</v>
      </c>
      <c r="O297" s="86"/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1" t="s">
        <v>200</v>
      </c>
      <c r="AT297" s="211" t="s">
        <v>230</v>
      </c>
      <c r="AU297" s="211" t="s">
        <v>14</v>
      </c>
      <c r="AY297" s="19" t="s">
        <v>137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9" t="s">
        <v>14</v>
      </c>
      <c r="BK297" s="212">
        <f>ROUND(I297*H297,2)</f>
        <v>0</v>
      </c>
      <c r="BL297" s="19" t="s">
        <v>143</v>
      </c>
      <c r="BM297" s="211" t="s">
        <v>489</v>
      </c>
    </row>
    <row r="298" s="2" customFormat="1" ht="16.5" customHeight="1">
      <c r="A298" s="40"/>
      <c r="B298" s="41"/>
      <c r="C298" s="252" t="s">
        <v>490</v>
      </c>
      <c r="D298" s="252" t="s">
        <v>230</v>
      </c>
      <c r="E298" s="253" t="s">
        <v>483</v>
      </c>
      <c r="F298" s="254" t="s">
        <v>484</v>
      </c>
      <c r="G298" s="255" t="s">
        <v>307</v>
      </c>
      <c r="H298" s="256">
        <v>38</v>
      </c>
      <c r="I298" s="257"/>
      <c r="J298" s="258">
        <f>ROUND(I298*H298,2)</f>
        <v>0</v>
      </c>
      <c r="K298" s="254" t="s">
        <v>19</v>
      </c>
      <c r="L298" s="259"/>
      <c r="M298" s="260" t="s">
        <v>19</v>
      </c>
      <c r="N298" s="261" t="s">
        <v>43</v>
      </c>
      <c r="O298" s="86"/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1" t="s">
        <v>200</v>
      </c>
      <c r="AT298" s="211" t="s">
        <v>230</v>
      </c>
      <c r="AU298" s="211" t="s">
        <v>14</v>
      </c>
      <c r="AY298" s="19" t="s">
        <v>137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9" t="s">
        <v>14</v>
      </c>
      <c r="BK298" s="212">
        <f>ROUND(I298*H298,2)</f>
        <v>0</v>
      </c>
      <c r="BL298" s="19" t="s">
        <v>143</v>
      </c>
      <c r="BM298" s="211" t="s">
        <v>491</v>
      </c>
    </row>
    <row r="299" s="2" customFormat="1" ht="16.5" customHeight="1">
      <c r="A299" s="40"/>
      <c r="B299" s="41"/>
      <c r="C299" s="252" t="s">
        <v>492</v>
      </c>
      <c r="D299" s="252" t="s">
        <v>230</v>
      </c>
      <c r="E299" s="253" t="s">
        <v>487</v>
      </c>
      <c r="F299" s="254" t="s">
        <v>488</v>
      </c>
      <c r="G299" s="255" t="s">
        <v>307</v>
      </c>
      <c r="H299" s="256">
        <v>38</v>
      </c>
      <c r="I299" s="257"/>
      <c r="J299" s="258">
        <f>ROUND(I299*H299,2)</f>
        <v>0</v>
      </c>
      <c r="K299" s="254" t="s">
        <v>19</v>
      </c>
      <c r="L299" s="259"/>
      <c r="M299" s="260" t="s">
        <v>19</v>
      </c>
      <c r="N299" s="261" t="s">
        <v>43</v>
      </c>
      <c r="O299" s="86"/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1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1" t="s">
        <v>200</v>
      </c>
      <c r="AT299" s="211" t="s">
        <v>230</v>
      </c>
      <c r="AU299" s="211" t="s">
        <v>14</v>
      </c>
      <c r="AY299" s="19" t="s">
        <v>137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9" t="s">
        <v>14</v>
      </c>
      <c r="BK299" s="212">
        <f>ROUND(I299*H299,2)</f>
        <v>0</v>
      </c>
      <c r="BL299" s="19" t="s">
        <v>143</v>
      </c>
      <c r="BM299" s="211" t="s">
        <v>493</v>
      </c>
    </row>
    <row r="300" s="2" customFormat="1" ht="16.5" customHeight="1">
      <c r="A300" s="40"/>
      <c r="B300" s="41"/>
      <c r="C300" s="252" t="s">
        <v>494</v>
      </c>
      <c r="D300" s="252" t="s">
        <v>230</v>
      </c>
      <c r="E300" s="253" t="s">
        <v>495</v>
      </c>
      <c r="F300" s="254" t="s">
        <v>496</v>
      </c>
      <c r="G300" s="255" t="s">
        <v>381</v>
      </c>
      <c r="H300" s="256">
        <v>2</v>
      </c>
      <c r="I300" s="257"/>
      <c r="J300" s="258">
        <f>ROUND(I300*H300,2)</f>
        <v>0</v>
      </c>
      <c r="K300" s="254" t="s">
        <v>19</v>
      </c>
      <c r="L300" s="259"/>
      <c r="M300" s="260" t="s">
        <v>19</v>
      </c>
      <c r="N300" s="261" t="s">
        <v>43</v>
      </c>
      <c r="O300" s="86"/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1" t="s">
        <v>200</v>
      </c>
      <c r="AT300" s="211" t="s">
        <v>230</v>
      </c>
      <c r="AU300" s="211" t="s">
        <v>14</v>
      </c>
      <c r="AY300" s="19" t="s">
        <v>137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9" t="s">
        <v>14</v>
      </c>
      <c r="BK300" s="212">
        <f>ROUND(I300*H300,2)</f>
        <v>0</v>
      </c>
      <c r="BL300" s="19" t="s">
        <v>143</v>
      </c>
      <c r="BM300" s="211" t="s">
        <v>497</v>
      </c>
    </row>
    <row r="301" s="2" customFormat="1" ht="16.5" customHeight="1">
      <c r="A301" s="40"/>
      <c r="B301" s="41"/>
      <c r="C301" s="252" t="s">
        <v>498</v>
      </c>
      <c r="D301" s="252" t="s">
        <v>230</v>
      </c>
      <c r="E301" s="253" t="s">
        <v>499</v>
      </c>
      <c r="F301" s="254" t="s">
        <v>500</v>
      </c>
      <c r="G301" s="255" t="s">
        <v>381</v>
      </c>
      <c r="H301" s="256">
        <v>1</v>
      </c>
      <c r="I301" s="257"/>
      <c r="J301" s="258">
        <f>ROUND(I301*H301,2)</f>
        <v>0</v>
      </c>
      <c r="K301" s="254" t="s">
        <v>19</v>
      </c>
      <c r="L301" s="259"/>
      <c r="M301" s="260" t="s">
        <v>19</v>
      </c>
      <c r="N301" s="261" t="s">
        <v>43</v>
      </c>
      <c r="O301" s="86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1" t="s">
        <v>200</v>
      </c>
      <c r="AT301" s="211" t="s">
        <v>230</v>
      </c>
      <c r="AU301" s="211" t="s">
        <v>14</v>
      </c>
      <c r="AY301" s="19" t="s">
        <v>137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9" t="s">
        <v>14</v>
      </c>
      <c r="BK301" s="212">
        <f>ROUND(I301*H301,2)</f>
        <v>0</v>
      </c>
      <c r="BL301" s="19" t="s">
        <v>143</v>
      </c>
      <c r="BM301" s="211" t="s">
        <v>501</v>
      </c>
    </row>
    <row r="302" s="2" customFormat="1" ht="16.5" customHeight="1">
      <c r="A302" s="40"/>
      <c r="B302" s="41"/>
      <c r="C302" s="252" t="s">
        <v>502</v>
      </c>
      <c r="D302" s="252" t="s">
        <v>230</v>
      </c>
      <c r="E302" s="253" t="s">
        <v>475</v>
      </c>
      <c r="F302" s="254" t="s">
        <v>476</v>
      </c>
      <c r="G302" s="255" t="s">
        <v>307</v>
      </c>
      <c r="H302" s="256">
        <v>86</v>
      </c>
      <c r="I302" s="257"/>
      <c r="J302" s="258">
        <f>ROUND(I302*H302,2)</f>
        <v>0</v>
      </c>
      <c r="K302" s="254" t="s">
        <v>19</v>
      </c>
      <c r="L302" s="259"/>
      <c r="M302" s="260" t="s">
        <v>19</v>
      </c>
      <c r="N302" s="261" t="s">
        <v>43</v>
      </c>
      <c r="O302" s="86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1" t="s">
        <v>200</v>
      </c>
      <c r="AT302" s="211" t="s">
        <v>230</v>
      </c>
      <c r="AU302" s="211" t="s">
        <v>14</v>
      </c>
      <c r="AY302" s="19" t="s">
        <v>137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9" t="s">
        <v>14</v>
      </c>
      <c r="BK302" s="212">
        <f>ROUND(I302*H302,2)</f>
        <v>0</v>
      </c>
      <c r="BL302" s="19" t="s">
        <v>143</v>
      </c>
      <c r="BM302" s="211" t="s">
        <v>503</v>
      </c>
    </row>
    <row r="303" s="2" customFormat="1" ht="16.5" customHeight="1">
      <c r="A303" s="40"/>
      <c r="B303" s="41"/>
      <c r="C303" s="252" t="s">
        <v>504</v>
      </c>
      <c r="D303" s="252" t="s">
        <v>230</v>
      </c>
      <c r="E303" s="253" t="s">
        <v>479</v>
      </c>
      <c r="F303" s="254" t="s">
        <v>480</v>
      </c>
      <c r="G303" s="255" t="s">
        <v>307</v>
      </c>
      <c r="H303" s="256">
        <v>86</v>
      </c>
      <c r="I303" s="257"/>
      <c r="J303" s="258">
        <f>ROUND(I303*H303,2)</f>
        <v>0</v>
      </c>
      <c r="K303" s="254" t="s">
        <v>19</v>
      </c>
      <c r="L303" s="259"/>
      <c r="M303" s="260" t="s">
        <v>19</v>
      </c>
      <c r="N303" s="261" t="s">
        <v>43</v>
      </c>
      <c r="O303" s="86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1" t="s">
        <v>200</v>
      </c>
      <c r="AT303" s="211" t="s">
        <v>230</v>
      </c>
      <c r="AU303" s="211" t="s">
        <v>14</v>
      </c>
      <c r="AY303" s="19" t="s">
        <v>137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9" t="s">
        <v>14</v>
      </c>
      <c r="BK303" s="212">
        <f>ROUND(I303*H303,2)</f>
        <v>0</v>
      </c>
      <c r="BL303" s="19" t="s">
        <v>143</v>
      </c>
      <c r="BM303" s="211" t="s">
        <v>505</v>
      </c>
    </row>
    <row r="304" s="2" customFormat="1" ht="16.5" customHeight="1">
      <c r="A304" s="40"/>
      <c r="B304" s="41"/>
      <c r="C304" s="252" t="s">
        <v>506</v>
      </c>
      <c r="D304" s="252" t="s">
        <v>230</v>
      </c>
      <c r="E304" s="253" t="s">
        <v>483</v>
      </c>
      <c r="F304" s="254" t="s">
        <v>484</v>
      </c>
      <c r="G304" s="255" t="s">
        <v>307</v>
      </c>
      <c r="H304" s="256">
        <v>73</v>
      </c>
      <c r="I304" s="257"/>
      <c r="J304" s="258">
        <f>ROUND(I304*H304,2)</f>
        <v>0</v>
      </c>
      <c r="K304" s="254" t="s">
        <v>19</v>
      </c>
      <c r="L304" s="259"/>
      <c r="M304" s="260" t="s">
        <v>19</v>
      </c>
      <c r="N304" s="261" t="s">
        <v>43</v>
      </c>
      <c r="O304" s="86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1" t="s">
        <v>200</v>
      </c>
      <c r="AT304" s="211" t="s">
        <v>230</v>
      </c>
      <c r="AU304" s="211" t="s">
        <v>14</v>
      </c>
      <c r="AY304" s="19" t="s">
        <v>137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9" t="s">
        <v>14</v>
      </c>
      <c r="BK304" s="212">
        <f>ROUND(I304*H304,2)</f>
        <v>0</v>
      </c>
      <c r="BL304" s="19" t="s">
        <v>143</v>
      </c>
      <c r="BM304" s="211" t="s">
        <v>507</v>
      </c>
    </row>
    <row r="305" s="2" customFormat="1" ht="16.5" customHeight="1">
      <c r="A305" s="40"/>
      <c r="B305" s="41"/>
      <c r="C305" s="252" t="s">
        <v>508</v>
      </c>
      <c r="D305" s="252" t="s">
        <v>230</v>
      </c>
      <c r="E305" s="253" t="s">
        <v>487</v>
      </c>
      <c r="F305" s="254" t="s">
        <v>488</v>
      </c>
      <c r="G305" s="255" t="s">
        <v>307</v>
      </c>
      <c r="H305" s="256">
        <v>73</v>
      </c>
      <c r="I305" s="257"/>
      <c r="J305" s="258">
        <f>ROUND(I305*H305,2)</f>
        <v>0</v>
      </c>
      <c r="K305" s="254" t="s">
        <v>19</v>
      </c>
      <c r="L305" s="259"/>
      <c r="M305" s="260" t="s">
        <v>19</v>
      </c>
      <c r="N305" s="261" t="s">
        <v>43</v>
      </c>
      <c r="O305" s="86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1" t="s">
        <v>200</v>
      </c>
      <c r="AT305" s="211" t="s">
        <v>230</v>
      </c>
      <c r="AU305" s="211" t="s">
        <v>14</v>
      </c>
      <c r="AY305" s="19" t="s">
        <v>137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9" t="s">
        <v>14</v>
      </c>
      <c r="BK305" s="212">
        <f>ROUND(I305*H305,2)</f>
        <v>0</v>
      </c>
      <c r="BL305" s="19" t="s">
        <v>143</v>
      </c>
      <c r="BM305" s="211" t="s">
        <v>509</v>
      </c>
    </row>
    <row r="306" s="2" customFormat="1" ht="16.5" customHeight="1">
      <c r="A306" s="40"/>
      <c r="B306" s="41"/>
      <c r="C306" s="252" t="s">
        <v>510</v>
      </c>
      <c r="D306" s="252" t="s">
        <v>230</v>
      </c>
      <c r="E306" s="253" t="s">
        <v>495</v>
      </c>
      <c r="F306" s="254" t="s">
        <v>496</v>
      </c>
      <c r="G306" s="255" t="s">
        <v>381</v>
      </c>
      <c r="H306" s="256">
        <v>2</v>
      </c>
      <c r="I306" s="257"/>
      <c r="J306" s="258">
        <f>ROUND(I306*H306,2)</f>
        <v>0</v>
      </c>
      <c r="K306" s="254" t="s">
        <v>19</v>
      </c>
      <c r="L306" s="259"/>
      <c r="M306" s="260" t="s">
        <v>19</v>
      </c>
      <c r="N306" s="261" t="s">
        <v>43</v>
      </c>
      <c r="O306" s="86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1" t="s">
        <v>200</v>
      </c>
      <c r="AT306" s="211" t="s">
        <v>230</v>
      </c>
      <c r="AU306" s="211" t="s">
        <v>14</v>
      </c>
      <c r="AY306" s="19" t="s">
        <v>137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9" t="s">
        <v>14</v>
      </c>
      <c r="BK306" s="212">
        <f>ROUND(I306*H306,2)</f>
        <v>0</v>
      </c>
      <c r="BL306" s="19" t="s">
        <v>143</v>
      </c>
      <c r="BM306" s="211" t="s">
        <v>511</v>
      </c>
    </row>
    <row r="307" s="2" customFormat="1" ht="16.5" customHeight="1">
      <c r="A307" s="40"/>
      <c r="B307" s="41"/>
      <c r="C307" s="252" t="s">
        <v>512</v>
      </c>
      <c r="D307" s="252" t="s">
        <v>230</v>
      </c>
      <c r="E307" s="253" t="s">
        <v>513</v>
      </c>
      <c r="F307" s="254" t="s">
        <v>514</v>
      </c>
      <c r="G307" s="255" t="s">
        <v>381</v>
      </c>
      <c r="H307" s="256">
        <v>2</v>
      </c>
      <c r="I307" s="257"/>
      <c r="J307" s="258">
        <f>ROUND(I307*H307,2)</f>
        <v>0</v>
      </c>
      <c r="K307" s="254" t="s">
        <v>19</v>
      </c>
      <c r="L307" s="259"/>
      <c r="M307" s="260" t="s">
        <v>19</v>
      </c>
      <c r="N307" s="261" t="s">
        <v>43</v>
      </c>
      <c r="O307" s="86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1" t="s">
        <v>200</v>
      </c>
      <c r="AT307" s="211" t="s">
        <v>230</v>
      </c>
      <c r="AU307" s="211" t="s">
        <v>14</v>
      </c>
      <c r="AY307" s="19" t="s">
        <v>137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9" t="s">
        <v>14</v>
      </c>
      <c r="BK307" s="212">
        <f>ROUND(I307*H307,2)</f>
        <v>0</v>
      </c>
      <c r="BL307" s="19" t="s">
        <v>143</v>
      </c>
      <c r="BM307" s="211" t="s">
        <v>515</v>
      </c>
    </row>
    <row r="308" s="2" customFormat="1" ht="16.5" customHeight="1">
      <c r="A308" s="40"/>
      <c r="B308" s="41"/>
      <c r="C308" s="252" t="s">
        <v>516</v>
      </c>
      <c r="D308" s="252" t="s">
        <v>230</v>
      </c>
      <c r="E308" s="253" t="s">
        <v>517</v>
      </c>
      <c r="F308" s="254" t="s">
        <v>518</v>
      </c>
      <c r="G308" s="255" t="s">
        <v>381</v>
      </c>
      <c r="H308" s="256">
        <v>52</v>
      </c>
      <c r="I308" s="257"/>
      <c r="J308" s="258">
        <f>ROUND(I308*H308,2)</f>
        <v>0</v>
      </c>
      <c r="K308" s="254" t="s">
        <v>19</v>
      </c>
      <c r="L308" s="259"/>
      <c r="M308" s="260" t="s">
        <v>19</v>
      </c>
      <c r="N308" s="261" t="s">
        <v>43</v>
      </c>
      <c r="O308" s="86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1" t="s">
        <v>200</v>
      </c>
      <c r="AT308" s="211" t="s">
        <v>230</v>
      </c>
      <c r="AU308" s="211" t="s">
        <v>14</v>
      </c>
      <c r="AY308" s="19" t="s">
        <v>137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9" t="s">
        <v>14</v>
      </c>
      <c r="BK308" s="212">
        <f>ROUND(I308*H308,2)</f>
        <v>0</v>
      </c>
      <c r="BL308" s="19" t="s">
        <v>143</v>
      </c>
      <c r="BM308" s="211" t="s">
        <v>519</v>
      </c>
    </row>
    <row r="309" s="2" customFormat="1" ht="16.5" customHeight="1">
      <c r="A309" s="40"/>
      <c r="B309" s="41"/>
      <c r="C309" s="252" t="s">
        <v>520</v>
      </c>
      <c r="D309" s="252" t="s">
        <v>230</v>
      </c>
      <c r="E309" s="253" t="s">
        <v>521</v>
      </c>
      <c r="F309" s="254" t="s">
        <v>522</v>
      </c>
      <c r="G309" s="255" t="s">
        <v>381</v>
      </c>
      <c r="H309" s="256">
        <v>10</v>
      </c>
      <c r="I309" s="257"/>
      <c r="J309" s="258">
        <f>ROUND(I309*H309,2)</f>
        <v>0</v>
      </c>
      <c r="K309" s="254" t="s">
        <v>19</v>
      </c>
      <c r="L309" s="259"/>
      <c r="M309" s="260" t="s">
        <v>19</v>
      </c>
      <c r="N309" s="261" t="s">
        <v>43</v>
      </c>
      <c r="O309" s="86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1" t="s">
        <v>200</v>
      </c>
      <c r="AT309" s="211" t="s">
        <v>230</v>
      </c>
      <c r="AU309" s="211" t="s">
        <v>14</v>
      </c>
      <c r="AY309" s="19" t="s">
        <v>137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9" t="s">
        <v>14</v>
      </c>
      <c r="BK309" s="212">
        <f>ROUND(I309*H309,2)</f>
        <v>0</v>
      </c>
      <c r="BL309" s="19" t="s">
        <v>143</v>
      </c>
      <c r="BM309" s="211" t="s">
        <v>523</v>
      </c>
    </row>
    <row r="310" s="2" customFormat="1" ht="16.5" customHeight="1">
      <c r="A310" s="40"/>
      <c r="B310" s="41"/>
      <c r="C310" s="252" t="s">
        <v>524</v>
      </c>
      <c r="D310" s="252" t="s">
        <v>230</v>
      </c>
      <c r="E310" s="253" t="s">
        <v>525</v>
      </c>
      <c r="F310" s="254" t="s">
        <v>526</v>
      </c>
      <c r="G310" s="255" t="s">
        <v>381</v>
      </c>
      <c r="H310" s="256">
        <v>66</v>
      </c>
      <c r="I310" s="257"/>
      <c r="J310" s="258">
        <f>ROUND(I310*H310,2)</f>
        <v>0</v>
      </c>
      <c r="K310" s="254" t="s">
        <v>19</v>
      </c>
      <c r="L310" s="259"/>
      <c r="M310" s="260" t="s">
        <v>19</v>
      </c>
      <c r="N310" s="261" t="s">
        <v>43</v>
      </c>
      <c r="O310" s="86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1" t="s">
        <v>200</v>
      </c>
      <c r="AT310" s="211" t="s">
        <v>230</v>
      </c>
      <c r="AU310" s="211" t="s">
        <v>14</v>
      </c>
      <c r="AY310" s="19" t="s">
        <v>137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9" t="s">
        <v>14</v>
      </c>
      <c r="BK310" s="212">
        <f>ROUND(I310*H310,2)</f>
        <v>0</v>
      </c>
      <c r="BL310" s="19" t="s">
        <v>143</v>
      </c>
      <c r="BM310" s="211" t="s">
        <v>527</v>
      </c>
    </row>
    <row r="311" s="2" customFormat="1" ht="16.5" customHeight="1">
      <c r="A311" s="40"/>
      <c r="B311" s="41"/>
      <c r="C311" s="252" t="s">
        <v>528</v>
      </c>
      <c r="D311" s="252" t="s">
        <v>230</v>
      </c>
      <c r="E311" s="253" t="s">
        <v>529</v>
      </c>
      <c r="F311" s="254" t="s">
        <v>530</v>
      </c>
      <c r="G311" s="255" t="s">
        <v>381</v>
      </c>
      <c r="H311" s="256">
        <v>1</v>
      </c>
      <c r="I311" s="257"/>
      <c r="J311" s="258">
        <f>ROUND(I311*H311,2)</f>
        <v>0</v>
      </c>
      <c r="K311" s="254" t="s">
        <v>19</v>
      </c>
      <c r="L311" s="259"/>
      <c r="M311" s="260" t="s">
        <v>19</v>
      </c>
      <c r="N311" s="261" t="s">
        <v>43</v>
      </c>
      <c r="O311" s="86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1" t="s">
        <v>200</v>
      </c>
      <c r="AT311" s="211" t="s">
        <v>230</v>
      </c>
      <c r="AU311" s="211" t="s">
        <v>14</v>
      </c>
      <c r="AY311" s="19" t="s">
        <v>137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9" t="s">
        <v>14</v>
      </c>
      <c r="BK311" s="212">
        <f>ROUND(I311*H311,2)</f>
        <v>0</v>
      </c>
      <c r="BL311" s="19" t="s">
        <v>143</v>
      </c>
      <c r="BM311" s="211" t="s">
        <v>531</v>
      </c>
    </row>
    <row r="312" s="2" customFormat="1" ht="16.5" customHeight="1">
      <c r="A312" s="40"/>
      <c r="B312" s="41"/>
      <c r="C312" s="252" t="s">
        <v>532</v>
      </c>
      <c r="D312" s="252" t="s">
        <v>230</v>
      </c>
      <c r="E312" s="253" t="s">
        <v>533</v>
      </c>
      <c r="F312" s="254" t="s">
        <v>534</v>
      </c>
      <c r="G312" s="255" t="s">
        <v>381</v>
      </c>
      <c r="H312" s="256">
        <v>1</v>
      </c>
      <c r="I312" s="257"/>
      <c r="J312" s="258">
        <f>ROUND(I312*H312,2)</f>
        <v>0</v>
      </c>
      <c r="K312" s="254" t="s">
        <v>19</v>
      </c>
      <c r="L312" s="259"/>
      <c r="M312" s="260" t="s">
        <v>19</v>
      </c>
      <c r="N312" s="261" t="s">
        <v>43</v>
      </c>
      <c r="O312" s="86"/>
      <c r="P312" s="209">
        <f>O312*H312</f>
        <v>0</v>
      </c>
      <c r="Q312" s="209">
        <v>0</v>
      </c>
      <c r="R312" s="209">
        <f>Q312*H312</f>
        <v>0</v>
      </c>
      <c r="S312" s="209">
        <v>0</v>
      </c>
      <c r="T312" s="21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1" t="s">
        <v>200</v>
      </c>
      <c r="AT312" s="211" t="s">
        <v>230</v>
      </c>
      <c r="AU312" s="211" t="s">
        <v>14</v>
      </c>
      <c r="AY312" s="19" t="s">
        <v>137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9" t="s">
        <v>14</v>
      </c>
      <c r="BK312" s="212">
        <f>ROUND(I312*H312,2)</f>
        <v>0</v>
      </c>
      <c r="BL312" s="19" t="s">
        <v>143</v>
      </c>
      <c r="BM312" s="211" t="s">
        <v>535</v>
      </c>
    </row>
    <row r="313" s="2" customFormat="1" ht="16.5" customHeight="1">
      <c r="A313" s="40"/>
      <c r="B313" s="41"/>
      <c r="C313" s="252" t="s">
        <v>536</v>
      </c>
      <c r="D313" s="252" t="s">
        <v>230</v>
      </c>
      <c r="E313" s="253" t="s">
        <v>537</v>
      </c>
      <c r="F313" s="254" t="s">
        <v>538</v>
      </c>
      <c r="G313" s="255" t="s">
        <v>381</v>
      </c>
      <c r="H313" s="256">
        <v>18</v>
      </c>
      <c r="I313" s="257"/>
      <c r="J313" s="258">
        <f>ROUND(I313*H313,2)</f>
        <v>0</v>
      </c>
      <c r="K313" s="254" t="s">
        <v>19</v>
      </c>
      <c r="L313" s="259"/>
      <c r="M313" s="260" t="s">
        <v>19</v>
      </c>
      <c r="N313" s="261" t="s">
        <v>43</v>
      </c>
      <c r="O313" s="86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1" t="s">
        <v>200</v>
      </c>
      <c r="AT313" s="211" t="s">
        <v>230</v>
      </c>
      <c r="AU313" s="211" t="s">
        <v>14</v>
      </c>
      <c r="AY313" s="19" t="s">
        <v>137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9" t="s">
        <v>14</v>
      </c>
      <c r="BK313" s="212">
        <f>ROUND(I313*H313,2)</f>
        <v>0</v>
      </c>
      <c r="BL313" s="19" t="s">
        <v>143</v>
      </c>
      <c r="BM313" s="211" t="s">
        <v>539</v>
      </c>
    </row>
    <row r="314" s="2" customFormat="1" ht="24.15" customHeight="1">
      <c r="A314" s="40"/>
      <c r="B314" s="41"/>
      <c r="C314" s="252" t="s">
        <v>540</v>
      </c>
      <c r="D314" s="252" t="s">
        <v>230</v>
      </c>
      <c r="E314" s="253" t="s">
        <v>541</v>
      </c>
      <c r="F314" s="254" t="s">
        <v>542</v>
      </c>
      <c r="G314" s="255" t="s">
        <v>381</v>
      </c>
      <c r="H314" s="256">
        <v>10</v>
      </c>
      <c r="I314" s="257"/>
      <c r="J314" s="258">
        <f>ROUND(I314*H314,2)</f>
        <v>0</v>
      </c>
      <c r="K314" s="254" t="s">
        <v>19</v>
      </c>
      <c r="L314" s="259"/>
      <c r="M314" s="260" t="s">
        <v>19</v>
      </c>
      <c r="N314" s="261" t="s">
        <v>43</v>
      </c>
      <c r="O314" s="86"/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1" t="s">
        <v>200</v>
      </c>
      <c r="AT314" s="211" t="s">
        <v>230</v>
      </c>
      <c r="AU314" s="211" t="s">
        <v>14</v>
      </c>
      <c r="AY314" s="19" t="s">
        <v>137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9" t="s">
        <v>14</v>
      </c>
      <c r="BK314" s="212">
        <f>ROUND(I314*H314,2)</f>
        <v>0</v>
      </c>
      <c r="BL314" s="19" t="s">
        <v>143</v>
      </c>
      <c r="BM314" s="211" t="s">
        <v>543</v>
      </c>
    </row>
    <row r="315" s="2" customFormat="1" ht="16.5" customHeight="1">
      <c r="A315" s="40"/>
      <c r="B315" s="41"/>
      <c r="C315" s="252" t="s">
        <v>544</v>
      </c>
      <c r="D315" s="252" t="s">
        <v>230</v>
      </c>
      <c r="E315" s="253" t="s">
        <v>545</v>
      </c>
      <c r="F315" s="254" t="s">
        <v>546</v>
      </c>
      <c r="G315" s="255" t="s">
        <v>381</v>
      </c>
      <c r="H315" s="256">
        <v>52</v>
      </c>
      <c r="I315" s="257"/>
      <c r="J315" s="258">
        <f>ROUND(I315*H315,2)</f>
        <v>0</v>
      </c>
      <c r="K315" s="254" t="s">
        <v>19</v>
      </c>
      <c r="L315" s="259"/>
      <c r="M315" s="260" t="s">
        <v>19</v>
      </c>
      <c r="N315" s="261" t="s">
        <v>43</v>
      </c>
      <c r="O315" s="86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1" t="s">
        <v>200</v>
      </c>
      <c r="AT315" s="211" t="s">
        <v>230</v>
      </c>
      <c r="AU315" s="211" t="s">
        <v>14</v>
      </c>
      <c r="AY315" s="19" t="s">
        <v>137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9" t="s">
        <v>14</v>
      </c>
      <c r="BK315" s="212">
        <f>ROUND(I315*H315,2)</f>
        <v>0</v>
      </c>
      <c r="BL315" s="19" t="s">
        <v>143</v>
      </c>
      <c r="BM315" s="211" t="s">
        <v>547</v>
      </c>
    </row>
    <row r="316" s="2" customFormat="1" ht="16.5" customHeight="1">
      <c r="A316" s="40"/>
      <c r="B316" s="41"/>
      <c r="C316" s="252" t="s">
        <v>548</v>
      </c>
      <c r="D316" s="252" t="s">
        <v>230</v>
      </c>
      <c r="E316" s="253" t="s">
        <v>549</v>
      </c>
      <c r="F316" s="254" t="s">
        <v>550</v>
      </c>
      <c r="G316" s="255" t="s">
        <v>381</v>
      </c>
      <c r="H316" s="256">
        <v>10</v>
      </c>
      <c r="I316" s="257"/>
      <c r="J316" s="258">
        <f>ROUND(I316*H316,2)</f>
        <v>0</v>
      </c>
      <c r="K316" s="254" t="s">
        <v>19</v>
      </c>
      <c r="L316" s="259"/>
      <c r="M316" s="260" t="s">
        <v>19</v>
      </c>
      <c r="N316" s="261" t="s">
        <v>43</v>
      </c>
      <c r="O316" s="86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1" t="s">
        <v>200</v>
      </c>
      <c r="AT316" s="211" t="s">
        <v>230</v>
      </c>
      <c r="AU316" s="211" t="s">
        <v>14</v>
      </c>
      <c r="AY316" s="19" t="s">
        <v>137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9" t="s">
        <v>14</v>
      </c>
      <c r="BK316" s="212">
        <f>ROUND(I316*H316,2)</f>
        <v>0</v>
      </c>
      <c r="BL316" s="19" t="s">
        <v>143</v>
      </c>
      <c r="BM316" s="211" t="s">
        <v>551</v>
      </c>
    </row>
    <row r="317" s="2" customFormat="1" ht="16.5" customHeight="1">
      <c r="A317" s="40"/>
      <c r="B317" s="41"/>
      <c r="C317" s="252" t="s">
        <v>552</v>
      </c>
      <c r="D317" s="252" t="s">
        <v>230</v>
      </c>
      <c r="E317" s="253" t="s">
        <v>553</v>
      </c>
      <c r="F317" s="254" t="s">
        <v>554</v>
      </c>
      <c r="G317" s="255" t="s">
        <v>381</v>
      </c>
      <c r="H317" s="256">
        <v>10</v>
      </c>
      <c r="I317" s="257"/>
      <c r="J317" s="258">
        <f>ROUND(I317*H317,2)</f>
        <v>0</v>
      </c>
      <c r="K317" s="254" t="s">
        <v>19</v>
      </c>
      <c r="L317" s="259"/>
      <c r="M317" s="260" t="s">
        <v>19</v>
      </c>
      <c r="N317" s="261" t="s">
        <v>43</v>
      </c>
      <c r="O317" s="86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1" t="s">
        <v>200</v>
      </c>
      <c r="AT317" s="211" t="s">
        <v>230</v>
      </c>
      <c r="AU317" s="211" t="s">
        <v>14</v>
      </c>
      <c r="AY317" s="19" t="s">
        <v>137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9" t="s">
        <v>14</v>
      </c>
      <c r="BK317" s="212">
        <f>ROUND(I317*H317,2)</f>
        <v>0</v>
      </c>
      <c r="BL317" s="19" t="s">
        <v>143</v>
      </c>
      <c r="BM317" s="211" t="s">
        <v>555</v>
      </c>
    </row>
    <row r="318" s="2" customFormat="1" ht="16.5" customHeight="1">
      <c r="A318" s="40"/>
      <c r="B318" s="41"/>
      <c r="C318" s="252" t="s">
        <v>556</v>
      </c>
      <c r="D318" s="252" t="s">
        <v>230</v>
      </c>
      <c r="E318" s="253" t="s">
        <v>557</v>
      </c>
      <c r="F318" s="254" t="s">
        <v>558</v>
      </c>
      <c r="G318" s="255" t="s">
        <v>381</v>
      </c>
      <c r="H318" s="256">
        <v>10</v>
      </c>
      <c r="I318" s="257"/>
      <c r="J318" s="258">
        <f>ROUND(I318*H318,2)</f>
        <v>0</v>
      </c>
      <c r="K318" s="254" t="s">
        <v>19</v>
      </c>
      <c r="L318" s="259"/>
      <c r="M318" s="260" t="s">
        <v>19</v>
      </c>
      <c r="N318" s="261" t="s">
        <v>43</v>
      </c>
      <c r="O318" s="86"/>
      <c r="P318" s="209">
        <f>O318*H318</f>
        <v>0</v>
      </c>
      <c r="Q318" s="209">
        <v>0</v>
      </c>
      <c r="R318" s="209">
        <f>Q318*H318</f>
        <v>0</v>
      </c>
      <c r="S318" s="209">
        <v>0</v>
      </c>
      <c r="T318" s="21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1" t="s">
        <v>200</v>
      </c>
      <c r="AT318" s="211" t="s">
        <v>230</v>
      </c>
      <c r="AU318" s="211" t="s">
        <v>14</v>
      </c>
      <c r="AY318" s="19" t="s">
        <v>137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9" t="s">
        <v>14</v>
      </c>
      <c r="BK318" s="212">
        <f>ROUND(I318*H318,2)</f>
        <v>0</v>
      </c>
      <c r="BL318" s="19" t="s">
        <v>143</v>
      </c>
      <c r="BM318" s="211" t="s">
        <v>559</v>
      </c>
    </row>
    <row r="319" s="12" customFormat="1" ht="25.92" customHeight="1">
      <c r="A319" s="12"/>
      <c r="B319" s="184"/>
      <c r="C319" s="185"/>
      <c r="D319" s="186" t="s">
        <v>71</v>
      </c>
      <c r="E319" s="187" t="s">
        <v>560</v>
      </c>
      <c r="F319" s="187" t="s">
        <v>561</v>
      </c>
      <c r="G319" s="185"/>
      <c r="H319" s="185"/>
      <c r="I319" s="188"/>
      <c r="J319" s="189">
        <f>BK319</f>
        <v>0</v>
      </c>
      <c r="K319" s="185"/>
      <c r="L319" s="190"/>
      <c r="M319" s="191"/>
      <c r="N319" s="192"/>
      <c r="O319" s="192"/>
      <c r="P319" s="193">
        <f>SUM(P320:P325)</f>
        <v>0</v>
      </c>
      <c r="Q319" s="192"/>
      <c r="R319" s="193">
        <f>SUM(R320:R325)</f>
        <v>0</v>
      </c>
      <c r="S319" s="192"/>
      <c r="T319" s="194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5" t="s">
        <v>14</v>
      </c>
      <c r="AT319" s="196" t="s">
        <v>71</v>
      </c>
      <c r="AU319" s="196" t="s">
        <v>72</v>
      </c>
      <c r="AY319" s="195" t="s">
        <v>137</v>
      </c>
      <c r="BK319" s="197">
        <f>SUM(BK320:BK325)</f>
        <v>0</v>
      </c>
    </row>
    <row r="320" s="2" customFormat="1" ht="16.5" customHeight="1">
      <c r="A320" s="40"/>
      <c r="B320" s="41"/>
      <c r="C320" s="252" t="s">
        <v>562</v>
      </c>
      <c r="D320" s="252" t="s">
        <v>230</v>
      </c>
      <c r="E320" s="253" t="s">
        <v>563</v>
      </c>
      <c r="F320" s="254" t="s">
        <v>564</v>
      </c>
      <c r="G320" s="255" t="s">
        <v>381</v>
      </c>
      <c r="H320" s="256">
        <v>20</v>
      </c>
      <c r="I320" s="257"/>
      <c r="J320" s="258">
        <f>ROUND(I320*H320,2)</f>
        <v>0</v>
      </c>
      <c r="K320" s="254" t="s">
        <v>19</v>
      </c>
      <c r="L320" s="259"/>
      <c r="M320" s="260" t="s">
        <v>19</v>
      </c>
      <c r="N320" s="261" t="s">
        <v>43</v>
      </c>
      <c r="O320" s="86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1" t="s">
        <v>200</v>
      </c>
      <c r="AT320" s="211" t="s">
        <v>230</v>
      </c>
      <c r="AU320" s="211" t="s">
        <v>14</v>
      </c>
      <c r="AY320" s="19" t="s">
        <v>137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9" t="s">
        <v>14</v>
      </c>
      <c r="BK320" s="212">
        <f>ROUND(I320*H320,2)</f>
        <v>0</v>
      </c>
      <c r="BL320" s="19" t="s">
        <v>143</v>
      </c>
      <c r="BM320" s="211" t="s">
        <v>565</v>
      </c>
    </row>
    <row r="321" s="2" customFormat="1" ht="16.5" customHeight="1">
      <c r="A321" s="40"/>
      <c r="B321" s="41"/>
      <c r="C321" s="252" t="s">
        <v>566</v>
      </c>
      <c r="D321" s="252" t="s">
        <v>230</v>
      </c>
      <c r="E321" s="253" t="s">
        <v>567</v>
      </c>
      <c r="F321" s="254" t="s">
        <v>568</v>
      </c>
      <c r="G321" s="255" t="s">
        <v>381</v>
      </c>
      <c r="H321" s="256">
        <v>20</v>
      </c>
      <c r="I321" s="257"/>
      <c r="J321" s="258">
        <f>ROUND(I321*H321,2)</f>
        <v>0</v>
      </c>
      <c r="K321" s="254" t="s">
        <v>19</v>
      </c>
      <c r="L321" s="259"/>
      <c r="M321" s="260" t="s">
        <v>19</v>
      </c>
      <c r="N321" s="261" t="s">
        <v>43</v>
      </c>
      <c r="O321" s="86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1" t="s">
        <v>200</v>
      </c>
      <c r="AT321" s="211" t="s">
        <v>230</v>
      </c>
      <c r="AU321" s="211" t="s">
        <v>14</v>
      </c>
      <c r="AY321" s="19" t="s">
        <v>137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9" t="s">
        <v>14</v>
      </c>
      <c r="BK321" s="212">
        <f>ROUND(I321*H321,2)</f>
        <v>0</v>
      </c>
      <c r="BL321" s="19" t="s">
        <v>143</v>
      </c>
      <c r="BM321" s="211" t="s">
        <v>569</v>
      </c>
    </row>
    <row r="322" s="2" customFormat="1" ht="16.5" customHeight="1">
      <c r="A322" s="40"/>
      <c r="B322" s="41"/>
      <c r="C322" s="252" t="s">
        <v>570</v>
      </c>
      <c r="D322" s="252" t="s">
        <v>230</v>
      </c>
      <c r="E322" s="253" t="s">
        <v>571</v>
      </c>
      <c r="F322" s="254" t="s">
        <v>572</v>
      </c>
      <c r="G322" s="255" t="s">
        <v>381</v>
      </c>
      <c r="H322" s="256">
        <v>20</v>
      </c>
      <c r="I322" s="257"/>
      <c r="J322" s="258">
        <f>ROUND(I322*H322,2)</f>
        <v>0</v>
      </c>
      <c r="K322" s="254" t="s">
        <v>19</v>
      </c>
      <c r="L322" s="259"/>
      <c r="M322" s="260" t="s">
        <v>19</v>
      </c>
      <c r="N322" s="261" t="s">
        <v>43</v>
      </c>
      <c r="O322" s="86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1" t="s">
        <v>200</v>
      </c>
      <c r="AT322" s="211" t="s">
        <v>230</v>
      </c>
      <c r="AU322" s="211" t="s">
        <v>14</v>
      </c>
      <c r="AY322" s="19" t="s">
        <v>137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9" t="s">
        <v>14</v>
      </c>
      <c r="BK322" s="212">
        <f>ROUND(I322*H322,2)</f>
        <v>0</v>
      </c>
      <c r="BL322" s="19" t="s">
        <v>143</v>
      </c>
      <c r="BM322" s="211" t="s">
        <v>573</v>
      </c>
    </row>
    <row r="323" s="2" customFormat="1" ht="16.5" customHeight="1">
      <c r="A323" s="40"/>
      <c r="B323" s="41"/>
      <c r="C323" s="252" t="s">
        <v>574</v>
      </c>
      <c r="D323" s="252" t="s">
        <v>230</v>
      </c>
      <c r="E323" s="253" t="s">
        <v>575</v>
      </c>
      <c r="F323" s="254" t="s">
        <v>576</v>
      </c>
      <c r="G323" s="255" t="s">
        <v>381</v>
      </c>
      <c r="H323" s="256">
        <v>20</v>
      </c>
      <c r="I323" s="257"/>
      <c r="J323" s="258">
        <f>ROUND(I323*H323,2)</f>
        <v>0</v>
      </c>
      <c r="K323" s="254" t="s">
        <v>19</v>
      </c>
      <c r="L323" s="259"/>
      <c r="M323" s="260" t="s">
        <v>19</v>
      </c>
      <c r="N323" s="261" t="s">
        <v>43</v>
      </c>
      <c r="O323" s="86"/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1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1" t="s">
        <v>200</v>
      </c>
      <c r="AT323" s="211" t="s">
        <v>230</v>
      </c>
      <c r="AU323" s="211" t="s">
        <v>14</v>
      </c>
      <c r="AY323" s="19" t="s">
        <v>137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9" t="s">
        <v>14</v>
      </c>
      <c r="BK323" s="212">
        <f>ROUND(I323*H323,2)</f>
        <v>0</v>
      </c>
      <c r="BL323" s="19" t="s">
        <v>143</v>
      </c>
      <c r="BM323" s="211" t="s">
        <v>577</v>
      </c>
    </row>
    <row r="324" s="2" customFormat="1" ht="16.5" customHeight="1">
      <c r="A324" s="40"/>
      <c r="B324" s="41"/>
      <c r="C324" s="252" t="s">
        <v>578</v>
      </c>
      <c r="D324" s="252" t="s">
        <v>230</v>
      </c>
      <c r="E324" s="253" t="s">
        <v>579</v>
      </c>
      <c r="F324" s="254" t="s">
        <v>580</v>
      </c>
      <c r="G324" s="255" t="s">
        <v>307</v>
      </c>
      <c r="H324" s="256">
        <v>20</v>
      </c>
      <c r="I324" s="257"/>
      <c r="J324" s="258">
        <f>ROUND(I324*H324,2)</f>
        <v>0</v>
      </c>
      <c r="K324" s="254" t="s">
        <v>19</v>
      </c>
      <c r="L324" s="259"/>
      <c r="M324" s="260" t="s">
        <v>19</v>
      </c>
      <c r="N324" s="261" t="s">
        <v>43</v>
      </c>
      <c r="O324" s="86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1" t="s">
        <v>200</v>
      </c>
      <c r="AT324" s="211" t="s">
        <v>230</v>
      </c>
      <c r="AU324" s="211" t="s">
        <v>14</v>
      </c>
      <c r="AY324" s="19" t="s">
        <v>137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9" t="s">
        <v>14</v>
      </c>
      <c r="BK324" s="212">
        <f>ROUND(I324*H324,2)</f>
        <v>0</v>
      </c>
      <c r="BL324" s="19" t="s">
        <v>143</v>
      </c>
      <c r="BM324" s="211" t="s">
        <v>581</v>
      </c>
    </row>
    <row r="325" s="2" customFormat="1" ht="16.5" customHeight="1">
      <c r="A325" s="40"/>
      <c r="B325" s="41"/>
      <c r="C325" s="252" t="s">
        <v>582</v>
      </c>
      <c r="D325" s="252" t="s">
        <v>230</v>
      </c>
      <c r="E325" s="253" t="s">
        <v>583</v>
      </c>
      <c r="F325" s="254" t="s">
        <v>584</v>
      </c>
      <c r="G325" s="255" t="s">
        <v>381</v>
      </c>
      <c r="H325" s="256">
        <v>20</v>
      </c>
      <c r="I325" s="257"/>
      <c r="J325" s="258">
        <f>ROUND(I325*H325,2)</f>
        <v>0</v>
      </c>
      <c r="K325" s="254" t="s">
        <v>19</v>
      </c>
      <c r="L325" s="259"/>
      <c r="M325" s="260" t="s">
        <v>19</v>
      </c>
      <c r="N325" s="261" t="s">
        <v>43</v>
      </c>
      <c r="O325" s="86"/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1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1" t="s">
        <v>200</v>
      </c>
      <c r="AT325" s="211" t="s">
        <v>230</v>
      </c>
      <c r="AU325" s="211" t="s">
        <v>14</v>
      </c>
      <c r="AY325" s="19" t="s">
        <v>137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9" t="s">
        <v>14</v>
      </c>
      <c r="BK325" s="212">
        <f>ROUND(I325*H325,2)</f>
        <v>0</v>
      </c>
      <c r="BL325" s="19" t="s">
        <v>143</v>
      </c>
      <c r="BM325" s="211" t="s">
        <v>585</v>
      </c>
    </row>
    <row r="326" s="12" customFormat="1" ht="25.92" customHeight="1">
      <c r="A326" s="12"/>
      <c r="B326" s="184"/>
      <c r="C326" s="185"/>
      <c r="D326" s="186" t="s">
        <v>71</v>
      </c>
      <c r="E326" s="187" t="s">
        <v>586</v>
      </c>
      <c r="F326" s="187" t="s">
        <v>587</v>
      </c>
      <c r="G326" s="185"/>
      <c r="H326" s="185"/>
      <c r="I326" s="188"/>
      <c r="J326" s="189">
        <f>BK326</f>
        <v>0</v>
      </c>
      <c r="K326" s="185"/>
      <c r="L326" s="190"/>
      <c r="M326" s="191"/>
      <c r="N326" s="192"/>
      <c r="O326" s="192"/>
      <c r="P326" s="193">
        <f>P327+P338+P341+P344</f>
        <v>0</v>
      </c>
      <c r="Q326" s="192"/>
      <c r="R326" s="193">
        <f>R327+R338+R341+R344</f>
        <v>0</v>
      </c>
      <c r="S326" s="192"/>
      <c r="T326" s="194">
        <f>T327+T338+T341+T344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5" t="s">
        <v>173</v>
      </c>
      <c r="AT326" s="196" t="s">
        <v>71</v>
      </c>
      <c r="AU326" s="196" t="s">
        <v>72</v>
      </c>
      <c r="AY326" s="195" t="s">
        <v>137</v>
      </c>
      <c r="BK326" s="197">
        <f>BK327+BK338+BK341+BK344</f>
        <v>0</v>
      </c>
    </row>
    <row r="327" s="12" customFormat="1" ht="22.8" customHeight="1">
      <c r="A327" s="12"/>
      <c r="B327" s="184"/>
      <c r="C327" s="185"/>
      <c r="D327" s="186" t="s">
        <v>71</v>
      </c>
      <c r="E327" s="198" t="s">
        <v>588</v>
      </c>
      <c r="F327" s="198" t="s">
        <v>589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SUM(P328:P337)</f>
        <v>0</v>
      </c>
      <c r="Q327" s="192"/>
      <c r="R327" s="193">
        <f>SUM(R328:R337)</f>
        <v>0</v>
      </c>
      <c r="S327" s="192"/>
      <c r="T327" s="194">
        <f>SUM(T328:T337)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5" t="s">
        <v>173</v>
      </c>
      <c r="AT327" s="196" t="s">
        <v>71</v>
      </c>
      <c r="AU327" s="196" t="s">
        <v>14</v>
      </c>
      <c r="AY327" s="195" t="s">
        <v>137</v>
      </c>
      <c r="BK327" s="197">
        <f>SUM(BK328:BK337)</f>
        <v>0</v>
      </c>
    </row>
    <row r="328" s="2" customFormat="1" ht="16.5" customHeight="1">
      <c r="A328" s="40"/>
      <c r="B328" s="41"/>
      <c r="C328" s="200" t="s">
        <v>590</v>
      </c>
      <c r="D328" s="200" t="s">
        <v>139</v>
      </c>
      <c r="E328" s="201" t="s">
        <v>591</v>
      </c>
      <c r="F328" s="202" t="s">
        <v>592</v>
      </c>
      <c r="G328" s="203" t="s">
        <v>194</v>
      </c>
      <c r="H328" s="204">
        <v>1</v>
      </c>
      <c r="I328" s="205"/>
      <c r="J328" s="206">
        <f>ROUND(I328*H328,2)</f>
        <v>0</v>
      </c>
      <c r="K328" s="202" t="s">
        <v>142</v>
      </c>
      <c r="L328" s="46"/>
      <c r="M328" s="207" t="s">
        <v>19</v>
      </c>
      <c r="N328" s="208" t="s">
        <v>43</v>
      </c>
      <c r="O328" s="86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1" t="s">
        <v>593</v>
      </c>
      <c r="AT328" s="211" t="s">
        <v>139</v>
      </c>
      <c r="AU328" s="211" t="s">
        <v>82</v>
      </c>
      <c r="AY328" s="19" t="s">
        <v>137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9" t="s">
        <v>14</v>
      </c>
      <c r="BK328" s="212">
        <f>ROUND(I328*H328,2)</f>
        <v>0</v>
      </c>
      <c r="BL328" s="19" t="s">
        <v>593</v>
      </c>
      <c r="BM328" s="211" t="s">
        <v>594</v>
      </c>
    </row>
    <row r="329" s="2" customFormat="1">
      <c r="A329" s="40"/>
      <c r="B329" s="41"/>
      <c r="C329" s="42"/>
      <c r="D329" s="213" t="s">
        <v>145</v>
      </c>
      <c r="E329" s="42"/>
      <c r="F329" s="214" t="s">
        <v>595</v>
      </c>
      <c r="G329" s="42"/>
      <c r="H329" s="42"/>
      <c r="I329" s="215"/>
      <c r="J329" s="42"/>
      <c r="K329" s="42"/>
      <c r="L329" s="46"/>
      <c r="M329" s="216"/>
      <c r="N329" s="217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145</v>
      </c>
      <c r="AU329" s="19" t="s">
        <v>82</v>
      </c>
    </row>
    <row r="330" s="2" customFormat="1" ht="16.5" customHeight="1">
      <c r="A330" s="40"/>
      <c r="B330" s="41"/>
      <c r="C330" s="200" t="s">
        <v>596</v>
      </c>
      <c r="D330" s="200" t="s">
        <v>139</v>
      </c>
      <c r="E330" s="201" t="s">
        <v>597</v>
      </c>
      <c r="F330" s="202" t="s">
        <v>598</v>
      </c>
      <c r="G330" s="203" t="s">
        <v>194</v>
      </c>
      <c r="H330" s="204">
        <v>1</v>
      </c>
      <c r="I330" s="205"/>
      <c r="J330" s="206">
        <f>ROUND(I330*H330,2)</f>
        <v>0</v>
      </c>
      <c r="K330" s="202" t="s">
        <v>142</v>
      </c>
      <c r="L330" s="46"/>
      <c r="M330" s="207" t="s">
        <v>19</v>
      </c>
      <c r="N330" s="208" t="s">
        <v>43</v>
      </c>
      <c r="O330" s="86"/>
      <c r="P330" s="209">
        <f>O330*H330</f>
        <v>0</v>
      </c>
      <c r="Q330" s="209">
        <v>0</v>
      </c>
      <c r="R330" s="209">
        <f>Q330*H330</f>
        <v>0</v>
      </c>
      <c r="S330" s="209">
        <v>0</v>
      </c>
      <c r="T330" s="21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1" t="s">
        <v>593</v>
      </c>
      <c r="AT330" s="211" t="s">
        <v>139</v>
      </c>
      <c r="AU330" s="211" t="s">
        <v>82</v>
      </c>
      <c r="AY330" s="19" t="s">
        <v>137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9" t="s">
        <v>14</v>
      </c>
      <c r="BK330" s="212">
        <f>ROUND(I330*H330,2)</f>
        <v>0</v>
      </c>
      <c r="BL330" s="19" t="s">
        <v>593</v>
      </c>
      <c r="BM330" s="211" t="s">
        <v>599</v>
      </c>
    </row>
    <row r="331" s="2" customFormat="1">
      <c r="A331" s="40"/>
      <c r="B331" s="41"/>
      <c r="C331" s="42"/>
      <c r="D331" s="213" t="s">
        <v>145</v>
      </c>
      <c r="E331" s="42"/>
      <c r="F331" s="214" t="s">
        <v>600</v>
      </c>
      <c r="G331" s="42"/>
      <c r="H331" s="42"/>
      <c r="I331" s="215"/>
      <c r="J331" s="42"/>
      <c r="K331" s="42"/>
      <c r="L331" s="46"/>
      <c r="M331" s="216"/>
      <c r="N331" s="217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145</v>
      </c>
      <c r="AU331" s="19" t="s">
        <v>82</v>
      </c>
    </row>
    <row r="332" s="2" customFormat="1" ht="16.5" customHeight="1">
      <c r="A332" s="40"/>
      <c r="B332" s="41"/>
      <c r="C332" s="200" t="s">
        <v>601</v>
      </c>
      <c r="D332" s="200" t="s">
        <v>139</v>
      </c>
      <c r="E332" s="201" t="s">
        <v>602</v>
      </c>
      <c r="F332" s="202" t="s">
        <v>603</v>
      </c>
      <c r="G332" s="203" t="s">
        <v>194</v>
      </c>
      <c r="H332" s="204">
        <v>1</v>
      </c>
      <c r="I332" s="205"/>
      <c r="J332" s="206">
        <f>ROUND(I332*H332,2)</f>
        <v>0</v>
      </c>
      <c r="K332" s="202" t="s">
        <v>142</v>
      </c>
      <c r="L332" s="46"/>
      <c r="M332" s="207" t="s">
        <v>19</v>
      </c>
      <c r="N332" s="208" t="s">
        <v>43</v>
      </c>
      <c r="O332" s="86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1" t="s">
        <v>593</v>
      </c>
      <c r="AT332" s="211" t="s">
        <v>139</v>
      </c>
      <c r="AU332" s="211" t="s">
        <v>82</v>
      </c>
      <c r="AY332" s="19" t="s">
        <v>137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9" t="s">
        <v>14</v>
      </c>
      <c r="BK332" s="212">
        <f>ROUND(I332*H332,2)</f>
        <v>0</v>
      </c>
      <c r="BL332" s="19" t="s">
        <v>593</v>
      </c>
      <c r="BM332" s="211" t="s">
        <v>604</v>
      </c>
    </row>
    <row r="333" s="2" customFormat="1">
      <c r="A333" s="40"/>
      <c r="B333" s="41"/>
      <c r="C333" s="42"/>
      <c r="D333" s="213" t="s">
        <v>145</v>
      </c>
      <c r="E333" s="42"/>
      <c r="F333" s="214" t="s">
        <v>605</v>
      </c>
      <c r="G333" s="42"/>
      <c r="H333" s="42"/>
      <c r="I333" s="215"/>
      <c r="J333" s="42"/>
      <c r="K333" s="42"/>
      <c r="L333" s="46"/>
      <c r="M333" s="216"/>
      <c r="N333" s="217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145</v>
      </c>
      <c r="AU333" s="19" t="s">
        <v>82</v>
      </c>
    </row>
    <row r="334" s="2" customFormat="1" ht="16.5" customHeight="1">
      <c r="A334" s="40"/>
      <c r="B334" s="41"/>
      <c r="C334" s="200" t="s">
        <v>606</v>
      </c>
      <c r="D334" s="200" t="s">
        <v>139</v>
      </c>
      <c r="E334" s="201" t="s">
        <v>607</v>
      </c>
      <c r="F334" s="202" t="s">
        <v>608</v>
      </c>
      <c r="G334" s="203" t="s">
        <v>194</v>
      </c>
      <c r="H334" s="204">
        <v>1</v>
      </c>
      <c r="I334" s="205"/>
      <c r="J334" s="206">
        <f>ROUND(I334*H334,2)</f>
        <v>0</v>
      </c>
      <c r="K334" s="202" t="s">
        <v>142</v>
      </c>
      <c r="L334" s="46"/>
      <c r="M334" s="207" t="s">
        <v>19</v>
      </c>
      <c r="N334" s="208" t="s">
        <v>43</v>
      </c>
      <c r="O334" s="86"/>
      <c r="P334" s="209">
        <f>O334*H334</f>
        <v>0</v>
      </c>
      <c r="Q334" s="209">
        <v>0</v>
      </c>
      <c r="R334" s="209">
        <f>Q334*H334</f>
        <v>0</v>
      </c>
      <c r="S334" s="209">
        <v>0</v>
      </c>
      <c r="T334" s="21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1" t="s">
        <v>593</v>
      </c>
      <c r="AT334" s="211" t="s">
        <v>139</v>
      </c>
      <c r="AU334" s="211" t="s">
        <v>82</v>
      </c>
      <c r="AY334" s="19" t="s">
        <v>137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19" t="s">
        <v>14</v>
      </c>
      <c r="BK334" s="212">
        <f>ROUND(I334*H334,2)</f>
        <v>0</v>
      </c>
      <c r="BL334" s="19" t="s">
        <v>593</v>
      </c>
      <c r="BM334" s="211" t="s">
        <v>609</v>
      </c>
    </row>
    <row r="335" s="2" customFormat="1">
      <c r="A335" s="40"/>
      <c r="B335" s="41"/>
      <c r="C335" s="42"/>
      <c r="D335" s="213" t="s">
        <v>145</v>
      </c>
      <c r="E335" s="42"/>
      <c r="F335" s="214" t="s">
        <v>610</v>
      </c>
      <c r="G335" s="42"/>
      <c r="H335" s="42"/>
      <c r="I335" s="215"/>
      <c r="J335" s="42"/>
      <c r="K335" s="42"/>
      <c r="L335" s="46"/>
      <c r="M335" s="216"/>
      <c r="N335" s="217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145</v>
      </c>
      <c r="AU335" s="19" t="s">
        <v>82</v>
      </c>
    </row>
    <row r="336" s="2" customFormat="1" ht="16.5" customHeight="1">
      <c r="A336" s="40"/>
      <c r="B336" s="41"/>
      <c r="C336" s="200" t="s">
        <v>611</v>
      </c>
      <c r="D336" s="200" t="s">
        <v>139</v>
      </c>
      <c r="E336" s="201" t="s">
        <v>612</v>
      </c>
      <c r="F336" s="202" t="s">
        <v>613</v>
      </c>
      <c r="G336" s="203" t="s">
        <v>194</v>
      </c>
      <c r="H336" s="204">
        <v>1</v>
      </c>
      <c r="I336" s="205"/>
      <c r="J336" s="206">
        <f>ROUND(I336*H336,2)</f>
        <v>0</v>
      </c>
      <c r="K336" s="202" t="s">
        <v>142</v>
      </c>
      <c r="L336" s="46"/>
      <c r="M336" s="207" t="s">
        <v>19</v>
      </c>
      <c r="N336" s="208" t="s">
        <v>43</v>
      </c>
      <c r="O336" s="86"/>
      <c r="P336" s="209">
        <f>O336*H336</f>
        <v>0</v>
      </c>
      <c r="Q336" s="209">
        <v>0</v>
      </c>
      <c r="R336" s="209">
        <f>Q336*H336</f>
        <v>0</v>
      </c>
      <c r="S336" s="209">
        <v>0</v>
      </c>
      <c r="T336" s="21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1" t="s">
        <v>593</v>
      </c>
      <c r="AT336" s="211" t="s">
        <v>139</v>
      </c>
      <c r="AU336" s="211" t="s">
        <v>82</v>
      </c>
      <c r="AY336" s="19" t="s">
        <v>137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9" t="s">
        <v>14</v>
      </c>
      <c r="BK336" s="212">
        <f>ROUND(I336*H336,2)</f>
        <v>0</v>
      </c>
      <c r="BL336" s="19" t="s">
        <v>593</v>
      </c>
      <c r="BM336" s="211" t="s">
        <v>614</v>
      </c>
    </row>
    <row r="337" s="2" customFormat="1">
      <c r="A337" s="40"/>
      <c r="B337" s="41"/>
      <c r="C337" s="42"/>
      <c r="D337" s="213" t="s">
        <v>145</v>
      </c>
      <c r="E337" s="42"/>
      <c r="F337" s="214" t="s">
        <v>615</v>
      </c>
      <c r="G337" s="42"/>
      <c r="H337" s="42"/>
      <c r="I337" s="215"/>
      <c r="J337" s="42"/>
      <c r="K337" s="42"/>
      <c r="L337" s="46"/>
      <c r="M337" s="216"/>
      <c r="N337" s="217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145</v>
      </c>
      <c r="AU337" s="19" t="s">
        <v>82</v>
      </c>
    </row>
    <row r="338" s="12" customFormat="1" ht="22.8" customHeight="1">
      <c r="A338" s="12"/>
      <c r="B338" s="184"/>
      <c r="C338" s="185"/>
      <c r="D338" s="186" t="s">
        <v>71</v>
      </c>
      <c r="E338" s="198" t="s">
        <v>616</v>
      </c>
      <c r="F338" s="198" t="s">
        <v>617</v>
      </c>
      <c r="G338" s="185"/>
      <c r="H338" s="185"/>
      <c r="I338" s="188"/>
      <c r="J338" s="199">
        <f>BK338</f>
        <v>0</v>
      </c>
      <c r="K338" s="185"/>
      <c r="L338" s="190"/>
      <c r="M338" s="191"/>
      <c r="N338" s="192"/>
      <c r="O338" s="192"/>
      <c r="P338" s="193">
        <f>SUM(P339:P340)</f>
        <v>0</v>
      </c>
      <c r="Q338" s="192"/>
      <c r="R338" s="193">
        <f>SUM(R339:R340)</f>
        <v>0</v>
      </c>
      <c r="S338" s="192"/>
      <c r="T338" s="194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5" t="s">
        <v>173</v>
      </c>
      <c r="AT338" s="196" t="s">
        <v>71</v>
      </c>
      <c r="AU338" s="196" t="s">
        <v>14</v>
      </c>
      <c r="AY338" s="195" t="s">
        <v>137</v>
      </c>
      <c r="BK338" s="197">
        <f>SUM(BK339:BK340)</f>
        <v>0</v>
      </c>
    </row>
    <row r="339" s="2" customFormat="1" ht="16.5" customHeight="1">
      <c r="A339" s="40"/>
      <c r="B339" s="41"/>
      <c r="C339" s="200" t="s">
        <v>618</v>
      </c>
      <c r="D339" s="200" t="s">
        <v>139</v>
      </c>
      <c r="E339" s="201" t="s">
        <v>619</v>
      </c>
      <c r="F339" s="202" t="s">
        <v>617</v>
      </c>
      <c r="G339" s="203" t="s">
        <v>194</v>
      </c>
      <c r="H339" s="204">
        <v>1</v>
      </c>
      <c r="I339" s="205"/>
      <c r="J339" s="206">
        <f>ROUND(I339*H339,2)</f>
        <v>0</v>
      </c>
      <c r="K339" s="202" t="s">
        <v>142</v>
      </c>
      <c r="L339" s="46"/>
      <c r="M339" s="207" t="s">
        <v>19</v>
      </c>
      <c r="N339" s="208" t="s">
        <v>43</v>
      </c>
      <c r="O339" s="86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1" t="s">
        <v>593</v>
      </c>
      <c r="AT339" s="211" t="s">
        <v>139</v>
      </c>
      <c r="AU339" s="211" t="s">
        <v>82</v>
      </c>
      <c r="AY339" s="19" t="s">
        <v>137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9" t="s">
        <v>14</v>
      </c>
      <c r="BK339" s="212">
        <f>ROUND(I339*H339,2)</f>
        <v>0</v>
      </c>
      <c r="BL339" s="19" t="s">
        <v>593</v>
      </c>
      <c r="BM339" s="211" t="s">
        <v>620</v>
      </c>
    </row>
    <row r="340" s="2" customFormat="1">
      <c r="A340" s="40"/>
      <c r="B340" s="41"/>
      <c r="C340" s="42"/>
      <c r="D340" s="213" t="s">
        <v>145</v>
      </c>
      <c r="E340" s="42"/>
      <c r="F340" s="214" t="s">
        <v>621</v>
      </c>
      <c r="G340" s="42"/>
      <c r="H340" s="42"/>
      <c r="I340" s="215"/>
      <c r="J340" s="42"/>
      <c r="K340" s="42"/>
      <c r="L340" s="46"/>
      <c r="M340" s="216"/>
      <c r="N340" s="217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145</v>
      </c>
      <c r="AU340" s="19" t="s">
        <v>82</v>
      </c>
    </row>
    <row r="341" s="12" customFormat="1" ht="22.8" customHeight="1">
      <c r="A341" s="12"/>
      <c r="B341" s="184"/>
      <c r="C341" s="185"/>
      <c r="D341" s="186" t="s">
        <v>71</v>
      </c>
      <c r="E341" s="198" t="s">
        <v>622</v>
      </c>
      <c r="F341" s="198" t="s">
        <v>623</v>
      </c>
      <c r="G341" s="185"/>
      <c r="H341" s="185"/>
      <c r="I341" s="188"/>
      <c r="J341" s="199">
        <f>BK341</f>
        <v>0</v>
      </c>
      <c r="K341" s="185"/>
      <c r="L341" s="190"/>
      <c r="M341" s="191"/>
      <c r="N341" s="192"/>
      <c r="O341" s="192"/>
      <c r="P341" s="193">
        <f>SUM(P342:P343)</f>
        <v>0</v>
      </c>
      <c r="Q341" s="192"/>
      <c r="R341" s="193">
        <f>SUM(R342:R343)</f>
        <v>0</v>
      </c>
      <c r="S341" s="192"/>
      <c r="T341" s="194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5" t="s">
        <v>173</v>
      </c>
      <c r="AT341" s="196" t="s">
        <v>71</v>
      </c>
      <c r="AU341" s="196" t="s">
        <v>14</v>
      </c>
      <c r="AY341" s="195" t="s">
        <v>137</v>
      </c>
      <c r="BK341" s="197">
        <f>SUM(BK342:BK343)</f>
        <v>0</v>
      </c>
    </row>
    <row r="342" s="2" customFormat="1" ht="16.5" customHeight="1">
      <c r="A342" s="40"/>
      <c r="B342" s="41"/>
      <c r="C342" s="200" t="s">
        <v>624</v>
      </c>
      <c r="D342" s="200" t="s">
        <v>139</v>
      </c>
      <c r="E342" s="201" t="s">
        <v>625</v>
      </c>
      <c r="F342" s="202" t="s">
        <v>623</v>
      </c>
      <c r="G342" s="203" t="s">
        <v>194</v>
      </c>
      <c r="H342" s="204">
        <v>1</v>
      </c>
      <c r="I342" s="205"/>
      <c r="J342" s="206">
        <f>ROUND(I342*H342,2)</f>
        <v>0</v>
      </c>
      <c r="K342" s="202" t="s">
        <v>142</v>
      </c>
      <c r="L342" s="46"/>
      <c r="M342" s="207" t="s">
        <v>19</v>
      </c>
      <c r="N342" s="208" t="s">
        <v>43</v>
      </c>
      <c r="O342" s="86"/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1" t="s">
        <v>593</v>
      </c>
      <c r="AT342" s="211" t="s">
        <v>139</v>
      </c>
      <c r="AU342" s="211" t="s">
        <v>82</v>
      </c>
      <c r="AY342" s="19" t="s">
        <v>137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19" t="s">
        <v>14</v>
      </c>
      <c r="BK342" s="212">
        <f>ROUND(I342*H342,2)</f>
        <v>0</v>
      </c>
      <c r="BL342" s="19" t="s">
        <v>593</v>
      </c>
      <c r="BM342" s="211" t="s">
        <v>626</v>
      </c>
    </row>
    <row r="343" s="2" customFormat="1">
      <c r="A343" s="40"/>
      <c r="B343" s="41"/>
      <c r="C343" s="42"/>
      <c r="D343" s="213" t="s">
        <v>145</v>
      </c>
      <c r="E343" s="42"/>
      <c r="F343" s="214" t="s">
        <v>627</v>
      </c>
      <c r="G343" s="42"/>
      <c r="H343" s="42"/>
      <c r="I343" s="215"/>
      <c r="J343" s="42"/>
      <c r="K343" s="42"/>
      <c r="L343" s="46"/>
      <c r="M343" s="216"/>
      <c r="N343" s="217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145</v>
      </c>
      <c r="AU343" s="19" t="s">
        <v>82</v>
      </c>
    </row>
    <row r="344" s="12" customFormat="1" ht="22.8" customHeight="1">
      <c r="A344" s="12"/>
      <c r="B344" s="184"/>
      <c r="C344" s="185"/>
      <c r="D344" s="186" t="s">
        <v>71</v>
      </c>
      <c r="E344" s="198" t="s">
        <v>628</v>
      </c>
      <c r="F344" s="198" t="s">
        <v>629</v>
      </c>
      <c r="G344" s="185"/>
      <c r="H344" s="185"/>
      <c r="I344" s="188"/>
      <c r="J344" s="199">
        <f>BK344</f>
        <v>0</v>
      </c>
      <c r="K344" s="185"/>
      <c r="L344" s="190"/>
      <c r="M344" s="191"/>
      <c r="N344" s="192"/>
      <c r="O344" s="192"/>
      <c r="P344" s="193">
        <f>SUM(P345:P346)</f>
        <v>0</v>
      </c>
      <c r="Q344" s="192"/>
      <c r="R344" s="193">
        <f>SUM(R345:R346)</f>
        <v>0</v>
      </c>
      <c r="S344" s="192"/>
      <c r="T344" s="194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5" t="s">
        <v>173</v>
      </c>
      <c r="AT344" s="196" t="s">
        <v>71</v>
      </c>
      <c r="AU344" s="196" t="s">
        <v>14</v>
      </c>
      <c r="AY344" s="195" t="s">
        <v>137</v>
      </c>
      <c r="BK344" s="197">
        <f>SUM(BK345:BK346)</f>
        <v>0</v>
      </c>
    </row>
    <row r="345" s="2" customFormat="1" ht="16.5" customHeight="1">
      <c r="A345" s="40"/>
      <c r="B345" s="41"/>
      <c r="C345" s="200" t="s">
        <v>630</v>
      </c>
      <c r="D345" s="200" t="s">
        <v>139</v>
      </c>
      <c r="E345" s="201" t="s">
        <v>631</v>
      </c>
      <c r="F345" s="202" t="s">
        <v>629</v>
      </c>
      <c r="G345" s="203" t="s">
        <v>194</v>
      </c>
      <c r="H345" s="204">
        <v>1</v>
      </c>
      <c r="I345" s="205"/>
      <c r="J345" s="206">
        <f>ROUND(I345*H345,2)</f>
        <v>0</v>
      </c>
      <c r="K345" s="202" t="s">
        <v>142</v>
      </c>
      <c r="L345" s="46"/>
      <c r="M345" s="207" t="s">
        <v>19</v>
      </c>
      <c r="N345" s="208" t="s">
        <v>43</v>
      </c>
      <c r="O345" s="86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1" t="s">
        <v>593</v>
      </c>
      <c r="AT345" s="211" t="s">
        <v>139</v>
      </c>
      <c r="AU345" s="211" t="s">
        <v>82</v>
      </c>
      <c r="AY345" s="19" t="s">
        <v>137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9" t="s">
        <v>14</v>
      </c>
      <c r="BK345" s="212">
        <f>ROUND(I345*H345,2)</f>
        <v>0</v>
      </c>
      <c r="BL345" s="19" t="s">
        <v>593</v>
      </c>
      <c r="BM345" s="211" t="s">
        <v>632</v>
      </c>
    </row>
    <row r="346" s="2" customFormat="1">
      <c r="A346" s="40"/>
      <c r="B346" s="41"/>
      <c r="C346" s="42"/>
      <c r="D346" s="213" t="s">
        <v>145</v>
      </c>
      <c r="E346" s="42"/>
      <c r="F346" s="214" t="s">
        <v>633</v>
      </c>
      <c r="G346" s="42"/>
      <c r="H346" s="42"/>
      <c r="I346" s="215"/>
      <c r="J346" s="42"/>
      <c r="K346" s="42"/>
      <c r="L346" s="46"/>
      <c r="M346" s="262"/>
      <c r="N346" s="263"/>
      <c r="O346" s="264"/>
      <c r="P346" s="264"/>
      <c r="Q346" s="264"/>
      <c r="R346" s="264"/>
      <c r="S346" s="264"/>
      <c r="T346" s="265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145</v>
      </c>
      <c r="AU346" s="19" t="s">
        <v>82</v>
      </c>
    </row>
    <row r="347" s="2" customFormat="1" ht="6.96" customHeight="1">
      <c r="A347" s="40"/>
      <c r="B347" s="61"/>
      <c r="C347" s="62"/>
      <c r="D347" s="62"/>
      <c r="E347" s="62"/>
      <c r="F347" s="62"/>
      <c r="G347" s="62"/>
      <c r="H347" s="62"/>
      <c r="I347" s="62"/>
      <c r="J347" s="62"/>
      <c r="K347" s="62"/>
      <c r="L347" s="46"/>
      <c r="M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</row>
  </sheetData>
  <sheetProtection sheet="1" autoFilter="0" formatColumns="0" formatRows="0" objects="1" scenarios="1" spinCount="100000" saltValue="ZkMg0brsLfgIgi1pImibke8y9RMbe4b+ZdHe9fbVzhgYqlyRVaR17tUnoS9pMlRG3iELGiuR4vg/3tQijcibug==" hashValue="WXpzq3Tnu/fPb8dmS4oGF8CLFk+ZXCJOnlur/4cWCqoVH8JI3m6xvvec+UdZXhe43vsrDaVmDJcddGWm0km9AQ==" algorithmName="SHA-512" password="CC35"/>
  <autoFilter ref="C87:K346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5_02/113107122"/>
    <hyperlink ref="F97" r:id="rId2" display="https://podminky.urs.cz/item/CS_URS_2025_02/113107132"/>
    <hyperlink ref="F102" r:id="rId3" display="https://podminky.urs.cz/item/CS_URS_2025_02/113107142"/>
    <hyperlink ref="F107" r:id="rId4" display="https://podminky.urs.cz/item/CS_URS_2025_02/121112003"/>
    <hyperlink ref="F117" r:id="rId5" display="https://podminky.urs.cz/item/CS_URS_2025_02/131313702"/>
    <hyperlink ref="F129" r:id="rId6" display="https://podminky.urs.cz/item/CS_URS_2025_02/131351102"/>
    <hyperlink ref="F138" r:id="rId7" display="https://podminky.urs.cz/item/CS_URS_2025_02/162751137"/>
    <hyperlink ref="F143" r:id="rId8" display="https://podminky.urs.cz/item/CS_URS_2025_02/162751139"/>
    <hyperlink ref="F148" r:id="rId9" display="https://podminky.urs.cz/item/CS_URS_2025_02/171201231"/>
    <hyperlink ref="F153" r:id="rId10" display="https://podminky.urs.cz/item/CS_URS_2025_02/171251201"/>
    <hyperlink ref="F158" r:id="rId11" display="https://podminky.urs.cz/item/CS_URS_2025_02/174111101"/>
    <hyperlink ref="F164" r:id="rId12" display="https://podminky.urs.cz/item/CS_URS_2025_02/181311103"/>
    <hyperlink ref="F170" r:id="rId13" display="https://podminky.urs.cz/item/CS_URS_2025_02/181411131"/>
    <hyperlink ref="F176" r:id="rId14" display="https://podminky.urs.cz/item/CS_URS_2025_02/181913111"/>
    <hyperlink ref="F180" r:id="rId15" display="https://podminky.urs.cz/item/CS_URS_2025_02/184813511"/>
    <hyperlink ref="F184" r:id="rId16" display="https://podminky.urs.cz/item/CS_URS_2025_02/184813521"/>
    <hyperlink ref="F200" r:id="rId17" display="https://podminky.urs.cz/item/CS_URS_2025_02/564861011"/>
    <hyperlink ref="F205" r:id="rId18" display="https://podminky.urs.cz/item/CS_URS_2025_02/572341111"/>
    <hyperlink ref="F210" r:id="rId19" display="https://podminky.urs.cz/item/CS_URS_2025_02/581141114"/>
    <hyperlink ref="F216" r:id="rId20" display="https://podminky.urs.cz/item/CS_URS_2025_02/919732211"/>
    <hyperlink ref="F220" r:id="rId21" display="https://podminky.urs.cz/item/CS_URS_2025_02/919735112"/>
    <hyperlink ref="F224" r:id="rId22" display="https://podminky.urs.cz/item/CS_URS_2025_02/963051113"/>
    <hyperlink ref="F236" r:id="rId23" display="https://podminky.urs.cz/item/CS_URS_2025_02/997002511"/>
    <hyperlink ref="F240" r:id="rId24" display="https://podminky.urs.cz/item/CS_URS_2025_02/997002519"/>
    <hyperlink ref="F244" r:id="rId25" display="https://podminky.urs.cz/item/CS_URS_2025_02/997002611"/>
    <hyperlink ref="F251" r:id="rId26" display="https://podminky.urs.cz/item/CS_URS_2025_02/997013861"/>
    <hyperlink ref="F255" r:id="rId27" display="https://podminky.urs.cz/item/CS_URS_2025_02/997013873"/>
    <hyperlink ref="F259" r:id="rId28" display="https://podminky.urs.cz/item/CS_URS_2025_02/997013875"/>
    <hyperlink ref="F263" r:id="rId29" display="https://podminky.urs.cz/item/CS_URS_2025_02/997221625"/>
    <hyperlink ref="F268" r:id="rId30" display="https://podminky.urs.cz/item/CS_URS_2025_02/998272201"/>
    <hyperlink ref="F329" r:id="rId31" display="https://podminky.urs.cz/item/CS_URS_2025_02/012384000"/>
    <hyperlink ref="F331" r:id="rId32" display="https://podminky.urs.cz/item/CS_URS_2025_02/012444000"/>
    <hyperlink ref="F333" r:id="rId33" display="https://podminky.urs.cz/item/CS_URS_2025_02/013254000"/>
    <hyperlink ref="F335" r:id="rId34" display="https://podminky.urs.cz/item/CS_URS_2025_02/013274000"/>
    <hyperlink ref="F337" r:id="rId35" display="https://podminky.urs.cz/item/CS_URS_2025_02/013284000"/>
    <hyperlink ref="F340" r:id="rId36" display="https://podminky.urs.cz/item/CS_URS_2025_02/030001000"/>
    <hyperlink ref="F343" r:id="rId37" display="https://podminky.urs.cz/item/CS_URS_2025_02/060001000"/>
    <hyperlink ref="F346" r:id="rId38" display="https://podminky.urs.cz/item/CS_URS_2025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2"/>
    </row>
    <row r="4" s="1" customFormat="1" ht="24.96" customHeight="1">
      <c r="B4" s="22"/>
      <c r="C4" s="128" t="s">
        <v>634</v>
      </c>
      <c r="H4" s="22"/>
    </row>
    <row r="5" s="1" customFormat="1" ht="12" customHeight="1">
      <c r="B5" s="22"/>
      <c r="C5" s="266" t="s">
        <v>13</v>
      </c>
      <c r="D5" s="137" t="s">
        <v>14</v>
      </c>
      <c r="E5" s="1"/>
      <c r="F5" s="1"/>
      <c r="H5" s="22"/>
    </row>
    <row r="6" s="1" customFormat="1" ht="36.96" customHeight="1">
      <c r="B6" s="22"/>
      <c r="C6" s="267" t="s">
        <v>16</v>
      </c>
      <c r="D6" s="268" t="s">
        <v>17</v>
      </c>
      <c r="E6" s="1"/>
      <c r="F6" s="1"/>
      <c r="H6" s="22"/>
    </row>
    <row r="7" s="1" customFormat="1" ht="16.5" customHeight="1">
      <c r="B7" s="22"/>
      <c r="C7" s="130" t="s">
        <v>23</v>
      </c>
      <c r="D7" s="134" t="str">
        <f>'Rekapitulace stavby'!AN8</f>
        <v>20. 9. 2025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3"/>
      <c r="B9" s="269"/>
      <c r="C9" s="270" t="s">
        <v>53</v>
      </c>
      <c r="D9" s="271" t="s">
        <v>54</v>
      </c>
      <c r="E9" s="271" t="s">
        <v>124</v>
      </c>
      <c r="F9" s="272" t="s">
        <v>635</v>
      </c>
      <c r="G9" s="173"/>
      <c r="H9" s="269"/>
    </row>
    <row r="10" s="2" customFormat="1" ht="26.4" customHeight="1">
      <c r="A10" s="40"/>
      <c r="B10" s="46"/>
      <c r="C10" s="273" t="s">
        <v>14</v>
      </c>
      <c r="D10" s="273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74" t="s">
        <v>78</v>
      </c>
      <c r="D11" s="275" t="s">
        <v>79</v>
      </c>
      <c r="E11" s="276" t="s">
        <v>80</v>
      </c>
      <c r="F11" s="277">
        <v>55.070999999999998</v>
      </c>
      <c r="G11" s="40"/>
      <c r="H11" s="46"/>
    </row>
    <row r="12" s="2" customFormat="1" ht="16.8" customHeight="1">
      <c r="A12" s="40"/>
      <c r="B12" s="46"/>
      <c r="C12" s="278" t="s">
        <v>19</v>
      </c>
      <c r="D12" s="278" t="s">
        <v>178</v>
      </c>
      <c r="E12" s="19" t="s">
        <v>19</v>
      </c>
      <c r="F12" s="279">
        <v>13.337999999999999</v>
      </c>
      <c r="G12" s="40"/>
      <c r="H12" s="46"/>
    </row>
    <row r="13" s="2" customFormat="1" ht="16.8" customHeight="1">
      <c r="A13" s="40"/>
      <c r="B13" s="46"/>
      <c r="C13" s="278" t="s">
        <v>19</v>
      </c>
      <c r="D13" s="278" t="s">
        <v>179</v>
      </c>
      <c r="E13" s="19" t="s">
        <v>19</v>
      </c>
      <c r="F13" s="279">
        <v>6.3700000000000001</v>
      </c>
      <c r="G13" s="40"/>
      <c r="H13" s="46"/>
    </row>
    <row r="14" s="2" customFormat="1" ht="16.8" customHeight="1">
      <c r="A14" s="40"/>
      <c r="B14" s="46"/>
      <c r="C14" s="278" t="s">
        <v>19</v>
      </c>
      <c r="D14" s="278" t="s">
        <v>180</v>
      </c>
      <c r="E14" s="19" t="s">
        <v>19</v>
      </c>
      <c r="F14" s="279">
        <v>1.5</v>
      </c>
      <c r="G14" s="40"/>
      <c r="H14" s="46"/>
    </row>
    <row r="15" s="2" customFormat="1" ht="16.8" customHeight="1">
      <c r="A15" s="40"/>
      <c r="B15" s="46"/>
      <c r="C15" s="278" t="s">
        <v>19</v>
      </c>
      <c r="D15" s="278" t="s">
        <v>181</v>
      </c>
      <c r="E15" s="19" t="s">
        <v>19</v>
      </c>
      <c r="F15" s="279">
        <v>7.7320000000000002</v>
      </c>
      <c r="G15" s="40"/>
      <c r="H15" s="46"/>
    </row>
    <row r="16" s="2" customFormat="1" ht="16.8" customHeight="1">
      <c r="A16" s="40"/>
      <c r="B16" s="46"/>
      <c r="C16" s="278" t="s">
        <v>19</v>
      </c>
      <c r="D16" s="278" t="s">
        <v>182</v>
      </c>
      <c r="E16" s="19" t="s">
        <v>19</v>
      </c>
      <c r="F16" s="279">
        <v>13.163</v>
      </c>
      <c r="G16" s="40"/>
      <c r="H16" s="46"/>
    </row>
    <row r="17" s="2" customFormat="1" ht="16.8" customHeight="1">
      <c r="A17" s="40"/>
      <c r="B17" s="46"/>
      <c r="C17" s="278" t="s">
        <v>19</v>
      </c>
      <c r="D17" s="278" t="s">
        <v>183</v>
      </c>
      <c r="E17" s="19" t="s">
        <v>19</v>
      </c>
      <c r="F17" s="279">
        <v>7.9630000000000001</v>
      </c>
      <c r="G17" s="40"/>
      <c r="H17" s="46"/>
    </row>
    <row r="18" s="2" customFormat="1" ht="16.8" customHeight="1">
      <c r="A18" s="40"/>
      <c r="B18" s="46"/>
      <c r="C18" s="278" t="s">
        <v>19</v>
      </c>
      <c r="D18" s="278" t="s">
        <v>184</v>
      </c>
      <c r="E18" s="19" t="s">
        <v>19</v>
      </c>
      <c r="F18" s="279">
        <v>5.0049999999999999</v>
      </c>
      <c r="G18" s="40"/>
      <c r="H18" s="46"/>
    </row>
    <row r="19" s="2" customFormat="1" ht="16.8" customHeight="1">
      <c r="A19" s="40"/>
      <c r="B19" s="46"/>
      <c r="C19" s="278" t="s">
        <v>78</v>
      </c>
      <c r="D19" s="278" t="s">
        <v>150</v>
      </c>
      <c r="E19" s="19" t="s">
        <v>19</v>
      </c>
      <c r="F19" s="279">
        <v>55.070999999999998</v>
      </c>
      <c r="G19" s="40"/>
      <c r="H19" s="46"/>
    </row>
    <row r="20" s="2" customFormat="1" ht="16.8" customHeight="1">
      <c r="A20" s="40"/>
      <c r="B20" s="46"/>
      <c r="C20" s="280" t="s">
        <v>636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78" t="s">
        <v>174</v>
      </c>
      <c r="D21" s="278" t="s">
        <v>637</v>
      </c>
      <c r="E21" s="19" t="s">
        <v>80</v>
      </c>
      <c r="F21" s="279">
        <v>27.536000000000001</v>
      </c>
      <c r="G21" s="40"/>
      <c r="H21" s="46"/>
    </row>
    <row r="22" s="2" customFormat="1" ht="16.8" customHeight="1">
      <c r="A22" s="40"/>
      <c r="B22" s="46"/>
      <c r="C22" s="278" t="s">
        <v>187</v>
      </c>
      <c r="D22" s="278" t="s">
        <v>638</v>
      </c>
      <c r="E22" s="19" t="s">
        <v>80</v>
      </c>
      <c r="F22" s="279">
        <v>27.536000000000001</v>
      </c>
      <c r="G22" s="40"/>
      <c r="H22" s="46"/>
    </row>
    <row r="23" s="2" customFormat="1" ht="16.8" customHeight="1">
      <c r="A23" s="40"/>
      <c r="B23" s="46"/>
      <c r="C23" s="278" t="s">
        <v>201</v>
      </c>
      <c r="D23" s="278" t="s">
        <v>639</v>
      </c>
      <c r="E23" s="19" t="s">
        <v>80</v>
      </c>
      <c r="F23" s="279">
        <v>66.159000000000006</v>
      </c>
      <c r="G23" s="40"/>
      <c r="H23" s="46"/>
    </row>
    <row r="24" s="2" customFormat="1" ht="16.8" customHeight="1">
      <c r="A24" s="40"/>
      <c r="B24" s="46"/>
      <c r="C24" s="278" t="s">
        <v>207</v>
      </c>
      <c r="D24" s="278" t="s">
        <v>640</v>
      </c>
      <c r="E24" s="19" t="s">
        <v>80</v>
      </c>
      <c r="F24" s="279">
        <v>330.79500000000002</v>
      </c>
      <c r="G24" s="40"/>
      <c r="H24" s="46"/>
    </row>
    <row r="25" s="2" customFormat="1" ht="16.8" customHeight="1">
      <c r="A25" s="40"/>
      <c r="B25" s="46"/>
      <c r="C25" s="278" t="s">
        <v>214</v>
      </c>
      <c r="D25" s="278" t="s">
        <v>641</v>
      </c>
      <c r="E25" s="19" t="s">
        <v>89</v>
      </c>
      <c r="F25" s="279">
        <v>110.486</v>
      </c>
      <c r="G25" s="40"/>
      <c r="H25" s="46"/>
    </row>
    <row r="26" s="2" customFormat="1" ht="16.8" customHeight="1">
      <c r="A26" s="40"/>
      <c r="B26" s="46"/>
      <c r="C26" s="278" t="s">
        <v>221</v>
      </c>
      <c r="D26" s="278" t="s">
        <v>642</v>
      </c>
      <c r="E26" s="19" t="s">
        <v>80</v>
      </c>
      <c r="F26" s="279">
        <v>66.159000000000006</v>
      </c>
      <c r="G26" s="40"/>
      <c r="H26" s="46"/>
    </row>
    <row r="27" s="2" customFormat="1" ht="16.8" customHeight="1">
      <c r="A27" s="40"/>
      <c r="B27" s="46"/>
      <c r="C27" s="278" t="s">
        <v>225</v>
      </c>
      <c r="D27" s="278" t="s">
        <v>643</v>
      </c>
      <c r="E27" s="19" t="s">
        <v>80</v>
      </c>
      <c r="F27" s="279">
        <v>55.070999999999998</v>
      </c>
      <c r="G27" s="40"/>
      <c r="H27" s="46"/>
    </row>
    <row r="28" s="2" customFormat="1" ht="16.8" customHeight="1">
      <c r="A28" s="40"/>
      <c r="B28" s="46"/>
      <c r="C28" s="274" t="s">
        <v>97</v>
      </c>
      <c r="D28" s="275" t="s">
        <v>98</v>
      </c>
      <c r="E28" s="276" t="s">
        <v>89</v>
      </c>
      <c r="F28" s="277">
        <v>13.805999999999999</v>
      </c>
      <c r="G28" s="40"/>
      <c r="H28" s="46"/>
    </row>
    <row r="29" s="2" customFormat="1" ht="16.8" customHeight="1">
      <c r="A29" s="40"/>
      <c r="B29" s="46"/>
      <c r="C29" s="278" t="s">
        <v>97</v>
      </c>
      <c r="D29" s="278" t="s">
        <v>347</v>
      </c>
      <c r="E29" s="19" t="s">
        <v>19</v>
      </c>
      <c r="F29" s="279">
        <v>13.805999999999999</v>
      </c>
      <c r="G29" s="40"/>
      <c r="H29" s="46"/>
    </row>
    <row r="30" s="2" customFormat="1" ht="16.8" customHeight="1">
      <c r="A30" s="40"/>
      <c r="B30" s="46"/>
      <c r="C30" s="280" t="s">
        <v>636</v>
      </c>
      <c r="D30" s="40"/>
      <c r="E30" s="40"/>
      <c r="F30" s="40"/>
      <c r="G30" s="40"/>
      <c r="H30" s="46"/>
    </row>
    <row r="31" s="2" customFormat="1" ht="16.8" customHeight="1">
      <c r="A31" s="40"/>
      <c r="B31" s="46"/>
      <c r="C31" s="278" t="s">
        <v>342</v>
      </c>
      <c r="D31" s="278" t="s">
        <v>644</v>
      </c>
      <c r="E31" s="19" t="s">
        <v>89</v>
      </c>
      <c r="F31" s="279">
        <v>28.431999999999999</v>
      </c>
      <c r="G31" s="40"/>
      <c r="H31" s="46"/>
    </row>
    <row r="32" s="2" customFormat="1" ht="16.8" customHeight="1">
      <c r="A32" s="40"/>
      <c r="B32" s="46"/>
      <c r="C32" s="278" t="s">
        <v>351</v>
      </c>
      <c r="D32" s="278" t="s">
        <v>645</v>
      </c>
      <c r="E32" s="19" t="s">
        <v>89</v>
      </c>
      <c r="F32" s="279">
        <v>13.805999999999999</v>
      </c>
      <c r="G32" s="40"/>
      <c r="H32" s="46"/>
    </row>
    <row r="33" s="2" customFormat="1" ht="16.8" customHeight="1">
      <c r="A33" s="40"/>
      <c r="B33" s="46"/>
      <c r="C33" s="274" t="s">
        <v>100</v>
      </c>
      <c r="D33" s="275" t="s">
        <v>101</v>
      </c>
      <c r="E33" s="276" t="s">
        <v>89</v>
      </c>
      <c r="F33" s="277">
        <v>28.431999999999999</v>
      </c>
      <c r="G33" s="40"/>
      <c r="H33" s="46"/>
    </row>
    <row r="34" s="2" customFormat="1" ht="16.8" customHeight="1">
      <c r="A34" s="40"/>
      <c r="B34" s="46"/>
      <c r="C34" s="278" t="s">
        <v>94</v>
      </c>
      <c r="D34" s="278" t="s">
        <v>346</v>
      </c>
      <c r="E34" s="19" t="s">
        <v>19</v>
      </c>
      <c r="F34" s="279">
        <v>6.4059999999999997</v>
      </c>
      <c r="G34" s="40"/>
      <c r="H34" s="46"/>
    </row>
    <row r="35" s="2" customFormat="1" ht="16.8" customHeight="1">
      <c r="A35" s="40"/>
      <c r="B35" s="46"/>
      <c r="C35" s="278" t="s">
        <v>97</v>
      </c>
      <c r="D35" s="278" t="s">
        <v>347</v>
      </c>
      <c r="E35" s="19" t="s">
        <v>19</v>
      </c>
      <c r="F35" s="279">
        <v>13.805999999999999</v>
      </c>
      <c r="G35" s="40"/>
      <c r="H35" s="46"/>
    </row>
    <row r="36" s="2" customFormat="1" ht="16.8" customHeight="1">
      <c r="A36" s="40"/>
      <c r="B36" s="46"/>
      <c r="C36" s="278" t="s">
        <v>91</v>
      </c>
      <c r="D36" s="278" t="s">
        <v>348</v>
      </c>
      <c r="E36" s="19" t="s">
        <v>19</v>
      </c>
      <c r="F36" s="279">
        <v>4.8600000000000003</v>
      </c>
      <c r="G36" s="40"/>
      <c r="H36" s="46"/>
    </row>
    <row r="37" s="2" customFormat="1" ht="16.8" customHeight="1">
      <c r="A37" s="40"/>
      <c r="B37" s="46"/>
      <c r="C37" s="278" t="s">
        <v>87</v>
      </c>
      <c r="D37" s="278" t="s">
        <v>349</v>
      </c>
      <c r="E37" s="19" t="s">
        <v>19</v>
      </c>
      <c r="F37" s="279">
        <v>3.3599999999999999</v>
      </c>
      <c r="G37" s="40"/>
      <c r="H37" s="46"/>
    </row>
    <row r="38" s="2" customFormat="1" ht="16.8" customHeight="1">
      <c r="A38" s="40"/>
      <c r="B38" s="46"/>
      <c r="C38" s="278" t="s">
        <v>100</v>
      </c>
      <c r="D38" s="278" t="s">
        <v>150</v>
      </c>
      <c r="E38" s="19" t="s">
        <v>19</v>
      </c>
      <c r="F38" s="279">
        <v>28.431999999999999</v>
      </c>
      <c r="G38" s="40"/>
      <c r="H38" s="46"/>
    </row>
    <row r="39" s="2" customFormat="1" ht="16.8" customHeight="1">
      <c r="A39" s="40"/>
      <c r="B39" s="46"/>
      <c r="C39" s="280" t="s">
        <v>636</v>
      </c>
      <c r="D39" s="40"/>
      <c r="E39" s="40"/>
      <c r="F39" s="40"/>
      <c r="G39" s="40"/>
      <c r="H39" s="46"/>
    </row>
    <row r="40" s="2" customFormat="1" ht="16.8" customHeight="1">
      <c r="A40" s="40"/>
      <c r="B40" s="46"/>
      <c r="C40" s="278" t="s">
        <v>342</v>
      </c>
      <c r="D40" s="278" t="s">
        <v>644</v>
      </c>
      <c r="E40" s="19" t="s">
        <v>89</v>
      </c>
      <c r="F40" s="279">
        <v>28.431999999999999</v>
      </c>
      <c r="G40" s="40"/>
      <c r="H40" s="46"/>
    </row>
    <row r="41" s="2" customFormat="1" ht="16.8" customHeight="1">
      <c r="A41" s="40"/>
      <c r="B41" s="46"/>
      <c r="C41" s="278" t="s">
        <v>331</v>
      </c>
      <c r="D41" s="278" t="s">
        <v>646</v>
      </c>
      <c r="E41" s="19" t="s">
        <v>89</v>
      </c>
      <c r="F41" s="279">
        <v>28.431999999999999</v>
      </c>
      <c r="G41" s="40"/>
      <c r="H41" s="46"/>
    </row>
    <row r="42" s="2" customFormat="1" ht="16.8" customHeight="1">
      <c r="A42" s="40"/>
      <c r="B42" s="46"/>
      <c r="C42" s="278" t="s">
        <v>336</v>
      </c>
      <c r="D42" s="278" t="s">
        <v>647</v>
      </c>
      <c r="E42" s="19" t="s">
        <v>89</v>
      </c>
      <c r="F42" s="279">
        <v>398.048</v>
      </c>
      <c r="G42" s="40"/>
      <c r="H42" s="46"/>
    </row>
    <row r="43" s="2" customFormat="1" ht="16.8" customHeight="1">
      <c r="A43" s="40"/>
      <c r="B43" s="46"/>
      <c r="C43" s="274" t="s">
        <v>94</v>
      </c>
      <c r="D43" s="275" t="s">
        <v>95</v>
      </c>
      <c r="E43" s="276" t="s">
        <v>89</v>
      </c>
      <c r="F43" s="277">
        <v>6.4059999999999997</v>
      </c>
      <c r="G43" s="40"/>
      <c r="H43" s="46"/>
    </row>
    <row r="44" s="2" customFormat="1" ht="16.8" customHeight="1">
      <c r="A44" s="40"/>
      <c r="B44" s="46"/>
      <c r="C44" s="278" t="s">
        <v>94</v>
      </c>
      <c r="D44" s="278" t="s">
        <v>346</v>
      </c>
      <c r="E44" s="19" t="s">
        <v>19</v>
      </c>
      <c r="F44" s="279">
        <v>6.4059999999999997</v>
      </c>
      <c r="G44" s="40"/>
      <c r="H44" s="46"/>
    </row>
    <row r="45" s="2" customFormat="1" ht="16.8" customHeight="1">
      <c r="A45" s="40"/>
      <c r="B45" s="46"/>
      <c r="C45" s="280" t="s">
        <v>636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78" t="s">
        <v>342</v>
      </c>
      <c r="D46" s="278" t="s">
        <v>644</v>
      </c>
      <c r="E46" s="19" t="s">
        <v>89</v>
      </c>
      <c r="F46" s="279">
        <v>28.431999999999999</v>
      </c>
      <c r="G46" s="40"/>
      <c r="H46" s="46"/>
    </row>
    <row r="47" s="2" customFormat="1" ht="16.8" customHeight="1">
      <c r="A47" s="40"/>
      <c r="B47" s="46"/>
      <c r="C47" s="278" t="s">
        <v>356</v>
      </c>
      <c r="D47" s="278" t="s">
        <v>215</v>
      </c>
      <c r="E47" s="19" t="s">
        <v>89</v>
      </c>
      <c r="F47" s="279">
        <v>6.4059999999999997</v>
      </c>
      <c r="G47" s="40"/>
      <c r="H47" s="46"/>
    </row>
    <row r="48" s="2" customFormat="1" ht="16.8" customHeight="1">
      <c r="A48" s="40"/>
      <c r="B48" s="46"/>
      <c r="C48" s="274" t="s">
        <v>87</v>
      </c>
      <c r="D48" s="275" t="s">
        <v>88</v>
      </c>
      <c r="E48" s="276" t="s">
        <v>89</v>
      </c>
      <c r="F48" s="277">
        <v>3.3599999999999999</v>
      </c>
      <c r="G48" s="40"/>
      <c r="H48" s="46"/>
    </row>
    <row r="49" s="2" customFormat="1" ht="16.8" customHeight="1">
      <c r="A49" s="40"/>
      <c r="B49" s="46"/>
      <c r="C49" s="278" t="s">
        <v>87</v>
      </c>
      <c r="D49" s="278" t="s">
        <v>349</v>
      </c>
      <c r="E49" s="19" t="s">
        <v>19</v>
      </c>
      <c r="F49" s="279">
        <v>3.3599999999999999</v>
      </c>
      <c r="G49" s="40"/>
      <c r="H49" s="46"/>
    </row>
    <row r="50" s="2" customFormat="1" ht="16.8" customHeight="1">
      <c r="A50" s="40"/>
      <c r="B50" s="46"/>
      <c r="C50" s="280" t="s">
        <v>636</v>
      </c>
      <c r="D50" s="40"/>
      <c r="E50" s="40"/>
      <c r="F50" s="40"/>
      <c r="G50" s="40"/>
      <c r="H50" s="46"/>
    </row>
    <row r="51" s="2" customFormat="1" ht="16.8" customHeight="1">
      <c r="A51" s="40"/>
      <c r="B51" s="46"/>
      <c r="C51" s="278" t="s">
        <v>342</v>
      </c>
      <c r="D51" s="278" t="s">
        <v>644</v>
      </c>
      <c r="E51" s="19" t="s">
        <v>89</v>
      </c>
      <c r="F51" s="279">
        <v>28.431999999999999</v>
      </c>
      <c r="G51" s="40"/>
      <c r="H51" s="46"/>
    </row>
    <row r="52" s="2" customFormat="1" ht="16.8" customHeight="1">
      <c r="A52" s="40"/>
      <c r="B52" s="46"/>
      <c r="C52" s="278" t="s">
        <v>365</v>
      </c>
      <c r="D52" s="278" t="s">
        <v>648</v>
      </c>
      <c r="E52" s="19" t="s">
        <v>89</v>
      </c>
      <c r="F52" s="279">
        <v>3.3599999999999999</v>
      </c>
      <c r="G52" s="40"/>
      <c r="H52" s="46"/>
    </row>
    <row r="53" s="2" customFormat="1" ht="16.8" customHeight="1">
      <c r="A53" s="40"/>
      <c r="B53" s="46"/>
      <c r="C53" s="274" t="s">
        <v>91</v>
      </c>
      <c r="D53" s="275" t="s">
        <v>92</v>
      </c>
      <c r="E53" s="276" t="s">
        <v>89</v>
      </c>
      <c r="F53" s="277">
        <v>4.8600000000000003</v>
      </c>
      <c r="G53" s="40"/>
      <c r="H53" s="46"/>
    </row>
    <row r="54" s="2" customFormat="1" ht="16.8" customHeight="1">
      <c r="A54" s="40"/>
      <c r="B54" s="46"/>
      <c r="C54" s="278" t="s">
        <v>91</v>
      </c>
      <c r="D54" s="278" t="s">
        <v>348</v>
      </c>
      <c r="E54" s="19" t="s">
        <v>19</v>
      </c>
      <c r="F54" s="279">
        <v>4.8600000000000003</v>
      </c>
      <c r="G54" s="40"/>
      <c r="H54" s="46"/>
    </row>
    <row r="55" s="2" customFormat="1" ht="16.8" customHeight="1">
      <c r="A55" s="40"/>
      <c r="B55" s="46"/>
      <c r="C55" s="280" t="s">
        <v>636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278" t="s">
        <v>342</v>
      </c>
      <c r="D56" s="278" t="s">
        <v>644</v>
      </c>
      <c r="E56" s="19" t="s">
        <v>89</v>
      </c>
      <c r="F56" s="279">
        <v>28.431999999999999</v>
      </c>
      <c r="G56" s="40"/>
      <c r="H56" s="46"/>
    </row>
    <row r="57" s="2" customFormat="1" ht="16.8" customHeight="1">
      <c r="A57" s="40"/>
      <c r="B57" s="46"/>
      <c r="C57" s="278" t="s">
        <v>360</v>
      </c>
      <c r="D57" s="278" t="s">
        <v>361</v>
      </c>
      <c r="E57" s="19" t="s">
        <v>89</v>
      </c>
      <c r="F57" s="279">
        <v>4.8600000000000003</v>
      </c>
      <c r="G57" s="40"/>
      <c r="H57" s="46"/>
    </row>
    <row r="58" s="2" customFormat="1" ht="16.8" customHeight="1">
      <c r="A58" s="40"/>
      <c r="B58" s="46"/>
      <c r="C58" s="274" t="s">
        <v>83</v>
      </c>
      <c r="D58" s="275" t="s">
        <v>83</v>
      </c>
      <c r="E58" s="276" t="s">
        <v>84</v>
      </c>
      <c r="F58" s="277">
        <v>73.920000000000002</v>
      </c>
      <c r="G58" s="40"/>
      <c r="H58" s="46"/>
    </row>
    <row r="59" s="2" customFormat="1" ht="16.8" customHeight="1">
      <c r="A59" s="40"/>
      <c r="B59" s="46"/>
      <c r="C59" s="278" t="s">
        <v>19</v>
      </c>
      <c r="D59" s="278" t="s">
        <v>166</v>
      </c>
      <c r="E59" s="19" t="s">
        <v>19</v>
      </c>
      <c r="F59" s="279">
        <v>0</v>
      </c>
      <c r="G59" s="40"/>
      <c r="H59" s="46"/>
    </row>
    <row r="60" s="2" customFormat="1" ht="16.8" customHeight="1">
      <c r="A60" s="40"/>
      <c r="B60" s="46"/>
      <c r="C60" s="278" t="s">
        <v>19</v>
      </c>
      <c r="D60" s="278" t="s">
        <v>167</v>
      </c>
      <c r="E60" s="19" t="s">
        <v>19</v>
      </c>
      <c r="F60" s="279">
        <v>20.52</v>
      </c>
      <c r="G60" s="40"/>
      <c r="H60" s="46"/>
    </row>
    <row r="61" s="2" customFormat="1" ht="16.8" customHeight="1">
      <c r="A61" s="40"/>
      <c r="B61" s="46"/>
      <c r="C61" s="278" t="s">
        <v>19</v>
      </c>
      <c r="D61" s="278" t="s">
        <v>168</v>
      </c>
      <c r="E61" s="19" t="s">
        <v>19</v>
      </c>
      <c r="F61" s="279">
        <v>9.8000000000000007</v>
      </c>
      <c r="G61" s="40"/>
      <c r="H61" s="46"/>
    </row>
    <row r="62" s="2" customFormat="1" ht="16.8" customHeight="1">
      <c r="A62" s="40"/>
      <c r="B62" s="46"/>
      <c r="C62" s="278" t="s">
        <v>19</v>
      </c>
      <c r="D62" s="278" t="s">
        <v>169</v>
      </c>
      <c r="E62" s="19" t="s">
        <v>19</v>
      </c>
      <c r="F62" s="279">
        <v>2</v>
      </c>
      <c r="G62" s="40"/>
      <c r="H62" s="46"/>
    </row>
    <row r="63" s="2" customFormat="1" ht="16.8" customHeight="1">
      <c r="A63" s="40"/>
      <c r="B63" s="46"/>
      <c r="C63" s="278" t="s">
        <v>19</v>
      </c>
      <c r="D63" s="278" t="s">
        <v>170</v>
      </c>
      <c r="E63" s="19" t="s">
        <v>19</v>
      </c>
      <c r="F63" s="279">
        <v>20.25</v>
      </c>
      <c r="G63" s="40"/>
      <c r="H63" s="46"/>
    </row>
    <row r="64" s="2" customFormat="1" ht="16.8" customHeight="1">
      <c r="A64" s="40"/>
      <c r="B64" s="46"/>
      <c r="C64" s="278" t="s">
        <v>19</v>
      </c>
      <c r="D64" s="278" t="s">
        <v>171</v>
      </c>
      <c r="E64" s="19" t="s">
        <v>19</v>
      </c>
      <c r="F64" s="279">
        <v>12.25</v>
      </c>
      <c r="G64" s="40"/>
      <c r="H64" s="46"/>
    </row>
    <row r="65" s="2" customFormat="1" ht="16.8" customHeight="1">
      <c r="A65" s="40"/>
      <c r="B65" s="46"/>
      <c r="C65" s="278" t="s">
        <v>19</v>
      </c>
      <c r="D65" s="278" t="s">
        <v>172</v>
      </c>
      <c r="E65" s="19" t="s">
        <v>19</v>
      </c>
      <c r="F65" s="279">
        <v>9.0999999999999996</v>
      </c>
      <c r="G65" s="40"/>
      <c r="H65" s="46"/>
    </row>
    <row r="66" s="2" customFormat="1" ht="16.8" customHeight="1">
      <c r="A66" s="40"/>
      <c r="B66" s="46"/>
      <c r="C66" s="278" t="s">
        <v>83</v>
      </c>
      <c r="D66" s="278" t="s">
        <v>150</v>
      </c>
      <c r="E66" s="19" t="s">
        <v>19</v>
      </c>
      <c r="F66" s="279">
        <v>73.920000000000002</v>
      </c>
      <c r="G66" s="40"/>
      <c r="H66" s="46"/>
    </row>
    <row r="67" s="2" customFormat="1" ht="16.8" customHeight="1">
      <c r="A67" s="40"/>
      <c r="B67" s="46"/>
      <c r="C67" s="280" t="s">
        <v>636</v>
      </c>
      <c r="D67" s="40"/>
      <c r="E67" s="40"/>
      <c r="F67" s="40"/>
      <c r="G67" s="40"/>
      <c r="H67" s="46"/>
    </row>
    <row r="68" s="2" customFormat="1" ht="16.8" customHeight="1">
      <c r="A68" s="40"/>
      <c r="B68" s="46"/>
      <c r="C68" s="278" t="s">
        <v>162</v>
      </c>
      <c r="D68" s="278" t="s">
        <v>649</v>
      </c>
      <c r="E68" s="19" t="s">
        <v>84</v>
      </c>
      <c r="F68" s="279">
        <v>73.920000000000002</v>
      </c>
      <c r="G68" s="40"/>
      <c r="H68" s="46"/>
    </row>
    <row r="69" s="2" customFormat="1" ht="16.8" customHeight="1">
      <c r="A69" s="40"/>
      <c r="B69" s="46"/>
      <c r="C69" s="278" t="s">
        <v>201</v>
      </c>
      <c r="D69" s="278" t="s">
        <v>639</v>
      </c>
      <c r="E69" s="19" t="s">
        <v>80</v>
      </c>
      <c r="F69" s="279">
        <v>66.159000000000006</v>
      </c>
      <c r="G69" s="40"/>
      <c r="H69" s="46"/>
    </row>
    <row r="70" s="2" customFormat="1" ht="16.8" customHeight="1">
      <c r="A70" s="40"/>
      <c r="B70" s="46"/>
      <c r="C70" s="278" t="s">
        <v>207</v>
      </c>
      <c r="D70" s="278" t="s">
        <v>640</v>
      </c>
      <c r="E70" s="19" t="s">
        <v>80</v>
      </c>
      <c r="F70" s="279">
        <v>330.79500000000002</v>
      </c>
      <c r="G70" s="40"/>
      <c r="H70" s="46"/>
    </row>
    <row r="71" s="2" customFormat="1" ht="16.8" customHeight="1">
      <c r="A71" s="40"/>
      <c r="B71" s="46"/>
      <c r="C71" s="278" t="s">
        <v>214</v>
      </c>
      <c r="D71" s="278" t="s">
        <v>641</v>
      </c>
      <c r="E71" s="19" t="s">
        <v>89</v>
      </c>
      <c r="F71" s="279">
        <v>110.486</v>
      </c>
      <c r="G71" s="40"/>
      <c r="H71" s="46"/>
    </row>
    <row r="72" s="2" customFormat="1" ht="16.8" customHeight="1">
      <c r="A72" s="40"/>
      <c r="B72" s="46"/>
      <c r="C72" s="278" t="s">
        <v>221</v>
      </c>
      <c r="D72" s="278" t="s">
        <v>642</v>
      </c>
      <c r="E72" s="19" t="s">
        <v>80</v>
      </c>
      <c r="F72" s="279">
        <v>66.159000000000006</v>
      </c>
      <c r="G72" s="40"/>
      <c r="H72" s="46"/>
    </row>
    <row r="73" s="2" customFormat="1" ht="16.8" customHeight="1">
      <c r="A73" s="40"/>
      <c r="B73" s="46"/>
      <c r="C73" s="278" t="s">
        <v>236</v>
      </c>
      <c r="D73" s="278" t="s">
        <v>650</v>
      </c>
      <c r="E73" s="19" t="s">
        <v>84</v>
      </c>
      <c r="F73" s="279">
        <v>73.920000000000002</v>
      </c>
      <c r="G73" s="40"/>
      <c r="H73" s="46"/>
    </row>
    <row r="74" s="2" customFormat="1" ht="16.8" customHeight="1">
      <c r="A74" s="40"/>
      <c r="B74" s="46"/>
      <c r="C74" s="278" t="s">
        <v>246</v>
      </c>
      <c r="D74" s="278" t="s">
        <v>651</v>
      </c>
      <c r="E74" s="19" t="s">
        <v>84</v>
      </c>
      <c r="F74" s="279">
        <v>73.920000000000002</v>
      </c>
      <c r="G74" s="40"/>
      <c r="H74" s="46"/>
    </row>
    <row r="75" s="2" customFormat="1" ht="16.8" customHeight="1">
      <c r="A75" s="40"/>
      <c r="B75" s="46"/>
      <c r="C75" s="278" t="s">
        <v>257</v>
      </c>
      <c r="D75" s="278" t="s">
        <v>652</v>
      </c>
      <c r="E75" s="19" t="s">
        <v>84</v>
      </c>
      <c r="F75" s="279">
        <v>73.920000000000002</v>
      </c>
      <c r="G75" s="40"/>
      <c r="H75" s="46"/>
    </row>
    <row r="76" s="2" customFormat="1" ht="16.8" customHeight="1">
      <c r="A76" s="40"/>
      <c r="B76" s="46"/>
      <c r="C76" s="278" t="s">
        <v>262</v>
      </c>
      <c r="D76" s="278" t="s">
        <v>653</v>
      </c>
      <c r="E76" s="19" t="s">
        <v>84</v>
      </c>
      <c r="F76" s="279">
        <v>73.920000000000002</v>
      </c>
      <c r="G76" s="40"/>
      <c r="H76" s="46"/>
    </row>
    <row r="77" s="2" customFormat="1" ht="16.8" customHeight="1">
      <c r="A77" s="40"/>
      <c r="B77" s="46"/>
      <c r="C77" s="278" t="s">
        <v>267</v>
      </c>
      <c r="D77" s="278" t="s">
        <v>654</v>
      </c>
      <c r="E77" s="19" t="s">
        <v>84</v>
      </c>
      <c r="F77" s="279">
        <v>73.920000000000002</v>
      </c>
      <c r="G77" s="40"/>
      <c r="H77" s="46"/>
    </row>
    <row r="78" s="2" customFormat="1" ht="7.44" customHeight="1">
      <c r="A78" s="40"/>
      <c r="B78" s="153"/>
      <c r="C78" s="154"/>
      <c r="D78" s="154"/>
      <c r="E78" s="154"/>
      <c r="F78" s="154"/>
      <c r="G78" s="154"/>
      <c r="H78" s="46"/>
    </row>
    <row r="79" s="2" customFormat="1">
      <c r="A79" s="40"/>
      <c r="B79" s="40"/>
      <c r="C79" s="40"/>
      <c r="D79" s="40"/>
      <c r="E79" s="40"/>
      <c r="F79" s="40"/>
      <c r="G79" s="40"/>
      <c r="H79" s="40"/>
    </row>
  </sheetData>
  <sheetProtection sheet="1" formatColumns="0" formatRows="0" objects="1" scenarios="1" spinCount="100000" saltValue="FuDOgQggDE4ReAT59/kcPQ+qLPiyUV2H+4Bj9aTn8dn5WU2X2yAYBBtiKTofVlwrhyLECl4GPg/pHRn2xuzQ7g==" hashValue="h+2TQokmv5hohivXRz+1/wJwGgq1kOLEKGKwTRzNUclrKYtNlMeNoWjl6/vA5swFRZnjfh0LPME2/t400vCrQ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655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656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657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658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659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660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661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662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663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664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665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76</v>
      </c>
      <c r="F18" s="292" t="s">
        <v>666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667</v>
      </c>
      <c r="F19" s="292" t="s">
        <v>668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669</v>
      </c>
      <c r="F20" s="292" t="s">
        <v>670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671</v>
      </c>
      <c r="F21" s="292" t="s">
        <v>672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673</v>
      </c>
      <c r="F22" s="292" t="s">
        <v>674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675</v>
      </c>
      <c r="F23" s="292" t="s">
        <v>676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677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678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679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680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681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682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683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684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685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123</v>
      </c>
      <c r="F36" s="292"/>
      <c r="G36" s="292" t="s">
        <v>686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687</v>
      </c>
      <c r="F37" s="292"/>
      <c r="G37" s="292" t="s">
        <v>688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689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690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124</v>
      </c>
      <c r="F40" s="292"/>
      <c r="G40" s="292" t="s">
        <v>691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125</v>
      </c>
      <c r="F41" s="292"/>
      <c r="G41" s="292" t="s">
        <v>692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693</v>
      </c>
      <c r="F42" s="292"/>
      <c r="G42" s="292" t="s">
        <v>694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695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696</v>
      </c>
      <c r="F44" s="292"/>
      <c r="G44" s="292" t="s">
        <v>697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127</v>
      </c>
      <c r="F45" s="292"/>
      <c r="G45" s="292" t="s">
        <v>698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699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700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701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702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703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704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705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706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707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708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709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710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711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712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713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714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715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716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717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718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719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720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721</v>
      </c>
      <c r="D76" s="310"/>
      <c r="E76" s="310"/>
      <c r="F76" s="310" t="s">
        <v>722</v>
      </c>
      <c r="G76" s="311"/>
      <c r="H76" s="310" t="s">
        <v>54</v>
      </c>
      <c r="I76" s="310" t="s">
        <v>57</v>
      </c>
      <c r="J76" s="310" t="s">
        <v>723</v>
      </c>
      <c r="K76" s="309"/>
    </row>
    <row r="77" s="1" customFormat="1" ht="17.25" customHeight="1">
      <c r="B77" s="307"/>
      <c r="C77" s="312" t="s">
        <v>724</v>
      </c>
      <c r="D77" s="312"/>
      <c r="E77" s="312"/>
      <c r="F77" s="313" t="s">
        <v>725</v>
      </c>
      <c r="G77" s="314"/>
      <c r="H77" s="312"/>
      <c r="I77" s="312"/>
      <c r="J77" s="312" t="s">
        <v>726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727</v>
      </c>
      <c r="G79" s="319"/>
      <c r="H79" s="295" t="s">
        <v>728</v>
      </c>
      <c r="I79" s="295" t="s">
        <v>729</v>
      </c>
      <c r="J79" s="295">
        <v>20</v>
      </c>
      <c r="K79" s="309"/>
    </row>
    <row r="80" s="1" customFormat="1" ht="15" customHeight="1">
      <c r="B80" s="307"/>
      <c r="C80" s="295" t="s">
        <v>730</v>
      </c>
      <c r="D80" s="295"/>
      <c r="E80" s="295"/>
      <c r="F80" s="318" t="s">
        <v>727</v>
      </c>
      <c r="G80" s="319"/>
      <c r="H80" s="295" t="s">
        <v>731</v>
      </c>
      <c r="I80" s="295" t="s">
        <v>729</v>
      </c>
      <c r="J80" s="295">
        <v>120</v>
      </c>
      <c r="K80" s="309"/>
    </row>
    <row r="81" s="1" customFormat="1" ht="15" customHeight="1">
      <c r="B81" s="320"/>
      <c r="C81" s="295" t="s">
        <v>732</v>
      </c>
      <c r="D81" s="295"/>
      <c r="E81" s="295"/>
      <c r="F81" s="318" t="s">
        <v>733</v>
      </c>
      <c r="G81" s="319"/>
      <c r="H81" s="295" t="s">
        <v>734</v>
      </c>
      <c r="I81" s="295" t="s">
        <v>729</v>
      </c>
      <c r="J81" s="295">
        <v>50</v>
      </c>
      <c r="K81" s="309"/>
    </row>
    <row r="82" s="1" customFormat="1" ht="15" customHeight="1">
      <c r="B82" s="320"/>
      <c r="C82" s="295" t="s">
        <v>735</v>
      </c>
      <c r="D82" s="295"/>
      <c r="E82" s="295"/>
      <c r="F82" s="318" t="s">
        <v>727</v>
      </c>
      <c r="G82" s="319"/>
      <c r="H82" s="295" t="s">
        <v>736</v>
      </c>
      <c r="I82" s="295" t="s">
        <v>737</v>
      </c>
      <c r="J82" s="295"/>
      <c r="K82" s="309"/>
    </row>
    <row r="83" s="1" customFormat="1" ht="15" customHeight="1">
      <c r="B83" s="320"/>
      <c r="C83" s="321" t="s">
        <v>738</v>
      </c>
      <c r="D83" s="321"/>
      <c r="E83" s="321"/>
      <c r="F83" s="322" t="s">
        <v>733</v>
      </c>
      <c r="G83" s="321"/>
      <c r="H83" s="321" t="s">
        <v>739</v>
      </c>
      <c r="I83" s="321" t="s">
        <v>729</v>
      </c>
      <c r="J83" s="321">
        <v>15</v>
      </c>
      <c r="K83" s="309"/>
    </row>
    <row r="84" s="1" customFormat="1" ht="15" customHeight="1">
      <c r="B84" s="320"/>
      <c r="C84" s="321" t="s">
        <v>740</v>
      </c>
      <c r="D84" s="321"/>
      <c r="E84" s="321"/>
      <c r="F84" s="322" t="s">
        <v>733</v>
      </c>
      <c r="G84" s="321"/>
      <c r="H84" s="321" t="s">
        <v>741</v>
      </c>
      <c r="I84" s="321" t="s">
        <v>729</v>
      </c>
      <c r="J84" s="321">
        <v>15</v>
      </c>
      <c r="K84" s="309"/>
    </row>
    <row r="85" s="1" customFormat="1" ht="15" customHeight="1">
      <c r="B85" s="320"/>
      <c r="C85" s="321" t="s">
        <v>742</v>
      </c>
      <c r="D85" s="321"/>
      <c r="E85" s="321"/>
      <c r="F85" s="322" t="s">
        <v>733</v>
      </c>
      <c r="G85" s="321"/>
      <c r="H85" s="321" t="s">
        <v>743</v>
      </c>
      <c r="I85" s="321" t="s">
        <v>729</v>
      </c>
      <c r="J85" s="321">
        <v>20</v>
      </c>
      <c r="K85" s="309"/>
    </row>
    <row r="86" s="1" customFormat="1" ht="15" customHeight="1">
      <c r="B86" s="320"/>
      <c r="C86" s="321" t="s">
        <v>744</v>
      </c>
      <c r="D86" s="321"/>
      <c r="E86" s="321"/>
      <c r="F86" s="322" t="s">
        <v>733</v>
      </c>
      <c r="G86" s="321"/>
      <c r="H86" s="321" t="s">
        <v>745</v>
      </c>
      <c r="I86" s="321" t="s">
        <v>729</v>
      </c>
      <c r="J86" s="321">
        <v>20</v>
      </c>
      <c r="K86" s="309"/>
    </row>
    <row r="87" s="1" customFormat="1" ht="15" customHeight="1">
      <c r="B87" s="320"/>
      <c r="C87" s="295" t="s">
        <v>746</v>
      </c>
      <c r="D87" s="295"/>
      <c r="E87" s="295"/>
      <c r="F87" s="318" t="s">
        <v>733</v>
      </c>
      <c r="G87" s="319"/>
      <c r="H87" s="295" t="s">
        <v>747</v>
      </c>
      <c r="I87" s="295" t="s">
        <v>729</v>
      </c>
      <c r="J87" s="295">
        <v>50</v>
      </c>
      <c r="K87" s="309"/>
    </row>
    <row r="88" s="1" customFormat="1" ht="15" customHeight="1">
      <c r="B88" s="320"/>
      <c r="C88" s="295" t="s">
        <v>748</v>
      </c>
      <c r="D88" s="295"/>
      <c r="E88" s="295"/>
      <c r="F88" s="318" t="s">
        <v>733</v>
      </c>
      <c r="G88" s="319"/>
      <c r="H88" s="295" t="s">
        <v>749</v>
      </c>
      <c r="I88" s="295" t="s">
        <v>729</v>
      </c>
      <c r="J88" s="295">
        <v>20</v>
      </c>
      <c r="K88" s="309"/>
    </row>
    <row r="89" s="1" customFormat="1" ht="15" customHeight="1">
      <c r="B89" s="320"/>
      <c r="C89" s="295" t="s">
        <v>750</v>
      </c>
      <c r="D89" s="295"/>
      <c r="E89" s="295"/>
      <c r="F89" s="318" t="s">
        <v>733</v>
      </c>
      <c r="G89" s="319"/>
      <c r="H89" s="295" t="s">
        <v>751</v>
      </c>
      <c r="I89" s="295" t="s">
        <v>729</v>
      </c>
      <c r="J89" s="295">
        <v>20</v>
      </c>
      <c r="K89" s="309"/>
    </row>
    <row r="90" s="1" customFormat="1" ht="15" customHeight="1">
      <c r="B90" s="320"/>
      <c r="C90" s="295" t="s">
        <v>752</v>
      </c>
      <c r="D90" s="295"/>
      <c r="E90" s="295"/>
      <c r="F90" s="318" t="s">
        <v>733</v>
      </c>
      <c r="G90" s="319"/>
      <c r="H90" s="295" t="s">
        <v>753</v>
      </c>
      <c r="I90" s="295" t="s">
        <v>729</v>
      </c>
      <c r="J90" s="295">
        <v>50</v>
      </c>
      <c r="K90" s="309"/>
    </row>
    <row r="91" s="1" customFormat="1" ht="15" customHeight="1">
      <c r="B91" s="320"/>
      <c r="C91" s="295" t="s">
        <v>754</v>
      </c>
      <c r="D91" s="295"/>
      <c r="E91" s="295"/>
      <c r="F91" s="318" t="s">
        <v>733</v>
      </c>
      <c r="G91" s="319"/>
      <c r="H91" s="295" t="s">
        <v>754</v>
      </c>
      <c r="I91" s="295" t="s">
        <v>729</v>
      </c>
      <c r="J91" s="295">
        <v>50</v>
      </c>
      <c r="K91" s="309"/>
    </row>
    <row r="92" s="1" customFormat="1" ht="15" customHeight="1">
      <c r="B92" s="320"/>
      <c r="C92" s="295" t="s">
        <v>755</v>
      </c>
      <c r="D92" s="295"/>
      <c r="E92" s="295"/>
      <c r="F92" s="318" t="s">
        <v>733</v>
      </c>
      <c r="G92" s="319"/>
      <c r="H92" s="295" t="s">
        <v>756</v>
      </c>
      <c r="I92" s="295" t="s">
        <v>729</v>
      </c>
      <c r="J92" s="295">
        <v>255</v>
      </c>
      <c r="K92" s="309"/>
    </row>
    <row r="93" s="1" customFormat="1" ht="15" customHeight="1">
      <c r="B93" s="320"/>
      <c r="C93" s="295" t="s">
        <v>757</v>
      </c>
      <c r="D93" s="295"/>
      <c r="E93" s="295"/>
      <c r="F93" s="318" t="s">
        <v>727</v>
      </c>
      <c r="G93" s="319"/>
      <c r="H93" s="295" t="s">
        <v>758</v>
      </c>
      <c r="I93" s="295" t="s">
        <v>759</v>
      </c>
      <c r="J93" s="295"/>
      <c r="K93" s="309"/>
    </row>
    <row r="94" s="1" customFormat="1" ht="15" customHeight="1">
      <c r="B94" s="320"/>
      <c r="C94" s="295" t="s">
        <v>760</v>
      </c>
      <c r="D94" s="295"/>
      <c r="E94" s="295"/>
      <c r="F94" s="318" t="s">
        <v>727</v>
      </c>
      <c r="G94" s="319"/>
      <c r="H94" s="295" t="s">
        <v>761</v>
      </c>
      <c r="I94" s="295" t="s">
        <v>762</v>
      </c>
      <c r="J94" s="295"/>
      <c r="K94" s="309"/>
    </row>
    <row r="95" s="1" customFormat="1" ht="15" customHeight="1">
      <c r="B95" s="320"/>
      <c r="C95" s="295" t="s">
        <v>763</v>
      </c>
      <c r="D95" s="295"/>
      <c r="E95" s="295"/>
      <c r="F95" s="318" t="s">
        <v>727</v>
      </c>
      <c r="G95" s="319"/>
      <c r="H95" s="295" t="s">
        <v>763</v>
      </c>
      <c r="I95" s="295" t="s">
        <v>762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727</v>
      </c>
      <c r="G96" s="319"/>
      <c r="H96" s="295" t="s">
        <v>764</v>
      </c>
      <c r="I96" s="295" t="s">
        <v>762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727</v>
      </c>
      <c r="G97" s="319"/>
      <c r="H97" s="295" t="s">
        <v>765</v>
      </c>
      <c r="I97" s="295" t="s">
        <v>762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766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721</v>
      </c>
      <c r="D103" s="310"/>
      <c r="E103" s="310"/>
      <c r="F103" s="310" t="s">
        <v>722</v>
      </c>
      <c r="G103" s="311"/>
      <c r="H103" s="310" t="s">
        <v>54</v>
      </c>
      <c r="I103" s="310" t="s">
        <v>57</v>
      </c>
      <c r="J103" s="310" t="s">
        <v>723</v>
      </c>
      <c r="K103" s="309"/>
    </row>
    <row r="104" s="1" customFormat="1" ht="17.25" customHeight="1">
      <c r="B104" s="307"/>
      <c r="C104" s="312" t="s">
        <v>724</v>
      </c>
      <c r="D104" s="312"/>
      <c r="E104" s="312"/>
      <c r="F104" s="313" t="s">
        <v>725</v>
      </c>
      <c r="G104" s="314"/>
      <c r="H104" s="312"/>
      <c r="I104" s="312"/>
      <c r="J104" s="312" t="s">
        <v>726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727</v>
      </c>
      <c r="G106" s="295"/>
      <c r="H106" s="295" t="s">
        <v>767</v>
      </c>
      <c r="I106" s="295" t="s">
        <v>729</v>
      </c>
      <c r="J106" s="295">
        <v>20</v>
      </c>
      <c r="K106" s="309"/>
    </row>
    <row r="107" s="1" customFormat="1" ht="15" customHeight="1">
      <c r="B107" s="307"/>
      <c r="C107" s="295" t="s">
        <v>730</v>
      </c>
      <c r="D107" s="295"/>
      <c r="E107" s="295"/>
      <c r="F107" s="318" t="s">
        <v>727</v>
      </c>
      <c r="G107" s="295"/>
      <c r="H107" s="295" t="s">
        <v>767</v>
      </c>
      <c r="I107" s="295" t="s">
        <v>729</v>
      </c>
      <c r="J107" s="295">
        <v>120</v>
      </c>
      <c r="K107" s="309"/>
    </row>
    <row r="108" s="1" customFormat="1" ht="15" customHeight="1">
      <c r="B108" s="320"/>
      <c r="C108" s="295" t="s">
        <v>732</v>
      </c>
      <c r="D108" s="295"/>
      <c r="E108" s="295"/>
      <c r="F108" s="318" t="s">
        <v>733</v>
      </c>
      <c r="G108" s="295"/>
      <c r="H108" s="295" t="s">
        <v>767</v>
      </c>
      <c r="I108" s="295" t="s">
        <v>729</v>
      </c>
      <c r="J108" s="295">
        <v>50</v>
      </c>
      <c r="K108" s="309"/>
    </row>
    <row r="109" s="1" customFormat="1" ht="15" customHeight="1">
      <c r="B109" s="320"/>
      <c r="C109" s="295" t="s">
        <v>735</v>
      </c>
      <c r="D109" s="295"/>
      <c r="E109" s="295"/>
      <c r="F109" s="318" t="s">
        <v>727</v>
      </c>
      <c r="G109" s="295"/>
      <c r="H109" s="295" t="s">
        <v>767</v>
      </c>
      <c r="I109" s="295" t="s">
        <v>737</v>
      </c>
      <c r="J109" s="295"/>
      <c r="K109" s="309"/>
    </row>
    <row r="110" s="1" customFormat="1" ht="15" customHeight="1">
      <c r="B110" s="320"/>
      <c r="C110" s="295" t="s">
        <v>746</v>
      </c>
      <c r="D110" s="295"/>
      <c r="E110" s="295"/>
      <c r="F110" s="318" t="s">
        <v>733</v>
      </c>
      <c r="G110" s="295"/>
      <c r="H110" s="295" t="s">
        <v>767</v>
      </c>
      <c r="I110" s="295" t="s">
        <v>729</v>
      </c>
      <c r="J110" s="295">
        <v>50</v>
      </c>
      <c r="K110" s="309"/>
    </row>
    <row r="111" s="1" customFormat="1" ht="15" customHeight="1">
      <c r="B111" s="320"/>
      <c r="C111" s="295" t="s">
        <v>754</v>
      </c>
      <c r="D111" s="295"/>
      <c r="E111" s="295"/>
      <c r="F111" s="318" t="s">
        <v>733</v>
      </c>
      <c r="G111" s="295"/>
      <c r="H111" s="295" t="s">
        <v>767</v>
      </c>
      <c r="I111" s="295" t="s">
        <v>729</v>
      </c>
      <c r="J111" s="295">
        <v>50</v>
      </c>
      <c r="K111" s="309"/>
    </row>
    <row r="112" s="1" customFormat="1" ht="15" customHeight="1">
      <c r="B112" s="320"/>
      <c r="C112" s="295" t="s">
        <v>752</v>
      </c>
      <c r="D112" s="295"/>
      <c r="E112" s="295"/>
      <c r="F112" s="318" t="s">
        <v>733</v>
      </c>
      <c r="G112" s="295"/>
      <c r="H112" s="295" t="s">
        <v>767</v>
      </c>
      <c r="I112" s="295" t="s">
        <v>729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727</v>
      </c>
      <c r="G113" s="295"/>
      <c r="H113" s="295" t="s">
        <v>768</v>
      </c>
      <c r="I113" s="295" t="s">
        <v>729</v>
      </c>
      <c r="J113" s="295">
        <v>20</v>
      </c>
      <c r="K113" s="309"/>
    </row>
    <row r="114" s="1" customFormat="1" ht="15" customHeight="1">
      <c r="B114" s="320"/>
      <c r="C114" s="295" t="s">
        <v>769</v>
      </c>
      <c r="D114" s="295"/>
      <c r="E114" s="295"/>
      <c r="F114" s="318" t="s">
        <v>727</v>
      </c>
      <c r="G114" s="295"/>
      <c r="H114" s="295" t="s">
        <v>770</v>
      </c>
      <c r="I114" s="295" t="s">
        <v>729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727</v>
      </c>
      <c r="G115" s="295"/>
      <c r="H115" s="295" t="s">
        <v>771</v>
      </c>
      <c r="I115" s="295" t="s">
        <v>762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727</v>
      </c>
      <c r="G116" s="295"/>
      <c r="H116" s="295" t="s">
        <v>772</v>
      </c>
      <c r="I116" s="295" t="s">
        <v>762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727</v>
      </c>
      <c r="G117" s="295"/>
      <c r="H117" s="295" t="s">
        <v>773</v>
      </c>
      <c r="I117" s="295" t="s">
        <v>774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775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721</v>
      </c>
      <c r="D123" s="310"/>
      <c r="E123" s="310"/>
      <c r="F123" s="310" t="s">
        <v>722</v>
      </c>
      <c r="G123" s="311"/>
      <c r="H123" s="310" t="s">
        <v>54</v>
      </c>
      <c r="I123" s="310" t="s">
        <v>57</v>
      </c>
      <c r="J123" s="310" t="s">
        <v>723</v>
      </c>
      <c r="K123" s="339"/>
    </row>
    <row r="124" s="1" customFormat="1" ht="17.25" customHeight="1">
      <c r="B124" s="338"/>
      <c r="C124" s="312" t="s">
        <v>724</v>
      </c>
      <c r="D124" s="312"/>
      <c r="E124" s="312"/>
      <c r="F124" s="313" t="s">
        <v>725</v>
      </c>
      <c r="G124" s="314"/>
      <c r="H124" s="312"/>
      <c r="I124" s="312"/>
      <c r="J124" s="312" t="s">
        <v>726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730</v>
      </c>
      <c r="D126" s="317"/>
      <c r="E126" s="317"/>
      <c r="F126" s="318" t="s">
        <v>727</v>
      </c>
      <c r="G126" s="295"/>
      <c r="H126" s="295" t="s">
        <v>767</v>
      </c>
      <c r="I126" s="295" t="s">
        <v>729</v>
      </c>
      <c r="J126" s="295">
        <v>120</v>
      </c>
      <c r="K126" s="343"/>
    </row>
    <row r="127" s="1" customFormat="1" ht="15" customHeight="1">
      <c r="B127" s="340"/>
      <c r="C127" s="295" t="s">
        <v>776</v>
      </c>
      <c r="D127" s="295"/>
      <c r="E127" s="295"/>
      <c r="F127" s="318" t="s">
        <v>727</v>
      </c>
      <c r="G127" s="295"/>
      <c r="H127" s="295" t="s">
        <v>777</v>
      </c>
      <c r="I127" s="295" t="s">
        <v>729</v>
      </c>
      <c r="J127" s="295" t="s">
        <v>778</v>
      </c>
      <c r="K127" s="343"/>
    </row>
    <row r="128" s="1" customFormat="1" ht="15" customHeight="1">
      <c r="B128" s="340"/>
      <c r="C128" s="295" t="s">
        <v>675</v>
      </c>
      <c r="D128" s="295"/>
      <c r="E128" s="295"/>
      <c r="F128" s="318" t="s">
        <v>727</v>
      </c>
      <c r="G128" s="295"/>
      <c r="H128" s="295" t="s">
        <v>779</v>
      </c>
      <c r="I128" s="295" t="s">
        <v>729</v>
      </c>
      <c r="J128" s="295" t="s">
        <v>778</v>
      </c>
      <c r="K128" s="343"/>
    </row>
    <row r="129" s="1" customFormat="1" ht="15" customHeight="1">
      <c r="B129" s="340"/>
      <c r="C129" s="295" t="s">
        <v>738</v>
      </c>
      <c r="D129" s="295"/>
      <c r="E129" s="295"/>
      <c r="F129" s="318" t="s">
        <v>733</v>
      </c>
      <c r="G129" s="295"/>
      <c r="H129" s="295" t="s">
        <v>739</v>
      </c>
      <c r="I129" s="295" t="s">
        <v>729</v>
      </c>
      <c r="J129" s="295">
        <v>15</v>
      </c>
      <c r="K129" s="343"/>
    </row>
    <row r="130" s="1" customFormat="1" ht="15" customHeight="1">
      <c r="B130" s="340"/>
      <c r="C130" s="321" t="s">
        <v>740</v>
      </c>
      <c r="D130" s="321"/>
      <c r="E130" s="321"/>
      <c r="F130" s="322" t="s">
        <v>733</v>
      </c>
      <c r="G130" s="321"/>
      <c r="H130" s="321" t="s">
        <v>741</v>
      </c>
      <c r="I130" s="321" t="s">
        <v>729</v>
      </c>
      <c r="J130" s="321">
        <v>15</v>
      </c>
      <c r="K130" s="343"/>
    </row>
    <row r="131" s="1" customFormat="1" ht="15" customHeight="1">
      <c r="B131" s="340"/>
      <c r="C131" s="321" t="s">
        <v>742</v>
      </c>
      <c r="D131" s="321"/>
      <c r="E131" s="321"/>
      <c r="F131" s="322" t="s">
        <v>733</v>
      </c>
      <c r="G131" s="321"/>
      <c r="H131" s="321" t="s">
        <v>743</v>
      </c>
      <c r="I131" s="321" t="s">
        <v>729</v>
      </c>
      <c r="J131" s="321">
        <v>20</v>
      </c>
      <c r="K131" s="343"/>
    </row>
    <row r="132" s="1" customFormat="1" ht="15" customHeight="1">
      <c r="B132" s="340"/>
      <c r="C132" s="321" t="s">
        <v>744</v>
      </c>
      <c r="D132" s="321"/>
      <c r="E132" s="321"/>
      <c r="F132" s="322" t="s">
        <v>733</v>
      </c>
      <c r="G132" s="321"/>
      <c r="H132" s="321" t="s">
        <v>745</v>
      </c>
      <c r="I132" s="321" t="s">
        <v>729</v>
      </c>
      <c r="J132" s="321">
        <v>20</v>
      </c>
      <c r="K132" s="343"/>
    </row>
    <row r="133" s="1" customFormat="1" ht="15" customHeight="1">
      <c r="B133" s="340"/>
      <c r="C133" s="295" t="s">
        <v>732</v>
      </c>
      <c r="D133" s="295"/>
      <c r="E133" s="295"/>
      <c r="F133" s="318" t="s">
        <v>733</v>
      </c>
      <c r="G133" s="295"/>
      <c r="H133" s="295" t="s">
        <v>767</v>
      </c>
      <c r="I133" s="295" t="s">
        <v>729</v>
      </c>
      <c r="J133" s="295">
        <v>50</v>
      </c>
      <c r="K133" s="343"/>
    </row>
    <row r="134" s="1" customFormat="1" ht="15" customHeight="1">
      <c r="B134" s="340"/>
      <c r="C134" s="295" t="s">
        <v>746</v>
      </c>
      <c r="D134" s="295"/>
      <c r="E134" s="295"/>
      <c r="F134" s="318" t="s">
        <v>733</v>
      </c>
      <c r="G134" s="295"/>
      <c r="H134" s="295" t="s">
        <v>767</v>
      </c>
      <c r="I134" s="295" t="s">
        <v>729</v>
      </c>
      <c r="J134" s="295">
        <v>50</v>
      </c>
      <c r="K134" s="343"/>
    </row>
    <row r="135" s="1" customFormat="1" ht="15" customHeight="1">
      <c r="B135" s="340"/>
      <c r="C135" s="295" t="s">
        <v>752</v>
      </c>
      <c r="D135" s="295"/>
      <c r="E135" s="295"/>
      <c r="F135" s="318" t="s">
        <v>733</v>
      </c>
      <c r="G135" s="295"/>
      <c r="H135" s="295" t="s">
        <v>767</v>
      </c>
      <c r="I135" s="295" t="s">
        <v>729</v>
      </c>
      <c r="J135" s="295">
        <v>50</v>
      </c>
      <c r="K135" s="343"/>
    </row>
    <row r="136" s="1" customFormat="1" ht="15" customHeight="1">
      <c r="B136" s="340"/>
      <c r="C136" s="295" t="s">
        <v>754</v>
      </c>
      <c r="D136" s="295"/>
      <c r="E136" s="295"/>
      <c r="F136" s="318" t="s">
        <v>733</v>
      </c>
      <c r="G136" s="295"/>
      <c r="H136" s="295" t="s">
        <v>767</v>
      </c>
      <c r="I136" s="295" t="s">
        <v>729</v>
      </c>
      <c r="J136" s="295">
        <v>50</v>
      </c>
      <c r="K136" s="343"/>
    </row>
    <row r="137" s="1" customFormat="1" ht="15" customHeight="1">
      <c r="B137" s="340"/>
      <c r="C137" s="295" t="s">
        <v>755</v>
      </c>
      <c r="D137" s="295"/>
      <c r="E137" s="295"/>
      <c r="F137" s="318" t="s">
        <v>733</v>
      </c>
      <c r="G137" s="295"/>
      <c r="H137" s="295" t="s">
        <v>780</v>
      </c>
      <c r="I137" s="295" t="s">
        <v>729</v>
      </c>
      <c r="J137" s="295">
        <v>255</v>
      </c>
      <c r="K137" s="343"/>
    </row>
    <row r="138" s="1" customFormat="1" ht="15" customHeight="1">
      <c r="B138" s="340"/>
      <c r="C138" s="295" t="s">
        <v>757</v>
      </c>
      <c r="D138" s="295"/>
      <c r="E138" s="295"/>
      <c r="F138" s="318" t="s">
        <v>727</v>
      </c>
      <c r="G138" s="295"/>
      <c r="H138" s="295" t="s">
        <v>781</v>
      </c>
      <c r="I138" s="295" t="s">
        <v>759</v>
      </c>
      <c r="J138" s="295"/>
      <c r="K138" s="343"/>
    </row>
    <row r="139" s="1" customFormat="1" ht="15" customHeight="1">
      <c r="B139" s="340"/>
      <c r="C139" s="295" t="s">
        <v>760</v>
      </c>
      <c r="D139" s="295"/>
      <c r="E139" s="295"/>
      <c r="F139" s="318" t="s">
        <v>727</v>
      </c>
      <c r="G139" s="295"/>
      <c r="H139" s="295" t="s">
        <v>782</v>
      </c>
      <c r="I139" s="295" t="s">
        <v>762</v>
      </c>
      <c r="J139" s="295"/>
      <c r="K139" s="343"/>
    </row>
    <row r="140" s="1" customFormat="1" ht="15" customHeight="1">
      <c r="B140" s="340"/>
      <c r="C140" s="295" t="s">
        <v>763</v>
      </c>
      <c r="D140" s="295"/>
      <c r="E140" s="295"/>
      <c r="F140" s="318" t="s">
        <v>727</v>
      </c>
      <c r="G140" s="295"/>
      <c r="H140" s="295" t="s">
        <v>763</v>
      </c>
      <c r="I140" s="295" t="s">
        <v>762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727</v>
      </c>
      <c r="G141" s="295"/>
      <c r="H141" s="295" t="s">
        <v>783</v>
      </c>
      <c r="I141" s="295" t="s">
        <v>762</v>
      </c>
      <c r="J141" s="295"/>
      <c r="K141" s="343"/>
    </row>
    <row r="142" s="1" customFormat="1" ht="15" customHeight="1">
      <c r="B142" s="340"/>
      <c r="C142" s="295" t="s">
        <v>784</v>
      </c>
      <c r="D142" s="295"/>
      <c r="E142" s="295"/>
      <c r="F142" s="318" t="s">
        <v>727</v>
      </c>
      <c r="G142" s="295"/>
      <c r="H142" s="295" t="s">
        <v>785</v>
      </c>
      <c r="I142" s="295" t="s">
        <v>762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786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721</v>
      </c>
      <c r="D148" s="310"/>
      <c r="E148" s="310"/>
      <c r="F148" s="310" t="s">
        <v>722</v>
      </c>
      <c r="G148" s="311"/>
      <c r="H148" s="310" t="s">
        <v>54</v>
      </c>
      <c r="I148" s="310" t="s">
        <v>57</v>
      </c>
      <c r="J148" s="310" t="s">
        <v>723</v>
      </c>
      <c r="K148" s="309"/>
    </row>
    <row r="149" s="1" customFormat="1" ht="17.25" customHeight="1">
      <c r="B149" s="307"/>
      <c r="C149" s="312" t="s">
        <v>724</v>
      </c>
      <c r="D149" s="312"/>
      <c r="E149" s="312"/>
      <c r="F149" s="313" t="s">
        <v>725</v>
      </c>
      <c r="G149" s="314"/>
      <c r="H149" s="312"/>
      <c r="I149" s="312"/>
      <c r="J149" s="312" t="s">
        <v>726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730</v>
      </c>
      <c r="D151" s="295"/>
      <c r="E151" s="295"/>
      <c r="F151" s="348" t="s">
        <v>727</v>
      </c>
      <c r="G151" s="295"/>
      <c r="H151" s="347" t="s">
        <v>767</v>
      </c>
      <c r="I151" s="347" t="s">
        <v>729</v>
      </c>
      <c r="J151" s="347">
        <v>120</v>
      </c>
      <c r="K151" s="343"/>
    </row>
    <row r="152" s="1" customFormat="1" ht="15" customHeight="1">
      <c r="B152" s="320"/>
      <c r="C152" s="347" t="s">
        <v>776</v>
      </c>
      <c r="D152" s="295"/>
      <c r="E152" s="295"/>
      <c r="F152" s="348" t="s">
        <v>727</v>
      </c>
      <c r="G152" s="295"/>
      <c r="H152" s="347" t="s">
        <v>787</v>
      </c>
      <c r="I152" s="347" t="s">
        <v>729</v>
      </c>
      <c r="J152" s="347" t="s">
        <v>778</v>
      </c>
      <c r="K152" s="343"/>
    </row>
    <row r="153" s="1" customFormat="1" ht="15" customHeight="1">
      <c r="B153" s="320"/>
      <c r="C153" s="347" t="s">
        <v>675</v>
      </c>
      <c r="D153" s="295"/>
      <c r="E153" s="295"/>
      <c r="F153" s="348" t="s">
        <v>727</v>
      </c>
      <c r="G153" s="295"/>
      <c r="H153" s="347" t="s">
        <v>788</v>
      </c>
      <c r="I153" s="347" t="s">
        <v>729</v>
      </c>
      <c r="J153" s="347" t="s">
        <v>778</v>
      </c>
      <c r="K153" s="343"/>
    </row>
    <row r="154" s="1" customFormat="1" ht="15" customHeight="1">
      <c r="B154" s="320"/>
      <c r="C154" s="347" t="s">
        <v>732</v>
      </c>
      <c r="D154" s="295"/>
      <c r="E154" s="295"/>
      <c r="F154" s="348" t="s">
        <v>733</v>
      </c>
      <c r="G154" s="295"/>
      <c r="H154" s="347" t="s">
        <v>767</v>
      </c>
      <c r="I154" s="347" t="s">
        <v>729</v>
      </c>
      <c r="J154" s="347">
        <v>50</v>
      </c>
      <c r="K154" s="343"/>
    </row>
    <row r="155" s="1" customFormat="1" ht="15" customHeight="1">
      <c r="B155" s="320"/>
      <c r="C155" s="347" t="s">
        <v>735</v>
      </c>
      <c r="D155" s="295"/>
      <c r="E155" s="295"/>
      <c r="F155" s="348" t="s">
        <v>727</v>
      </c>
      <c r="G155" s="295"/>
      <c r="H155" s="347" t="s">
        <v>767</v>
      </c>
      <c r="I155" s="347" t="s">
        <v>737</v>
      </c>
      <c r="J155" s="347"/>
      <c r="K155" s="343"/>
    </row>
    <row r="156" s="1" customFormat="1" ht="15" customHeight="1">
      <c r="B156" s="320"/>
      <c r="C156" s="347" t="s">
        <v>746</v>
      </c>
      <c r="D156" s="295"/>
      <c r="E156" s="295"/>
      <c r="F156" s="348" t="s">
        <v>733</v>
      </c>
      <c r="G156" s="295"/>
      <c r="H156" s="347" t="s">
        <v>767</v>
      </c>
      <c r="I156" s="347" t="s">
        <v>729</v>
      </c>
      <c r="J156" s="347">
        <v>50</v>
      </c>
      <c r="K156" s="343"/>
    </row>
    <row r="157" s="1" customFormat="1" ht="15" customHeight="1">
      <c r="B157" s="320"/>
      <c r="C157" s="347" t="s">
        <v>754</v>
      </c>
      <c r="D157" s="295"/>
      <c r="E157" s="295"/>
      <c r="F157" s="348" t="s">
        <v>733</v>
      </c>
      <c r="G157" s="295"/>
      <c r="H157" s="347" t="s">
        <v>767</v>
      </c>
      <c r="I157" s="347" t="s">
        <v>729</v>
      </c>
      <c r="J157" s="347">
        <v>50</v>
      </c>
      <c r="K157" s="343"/>
    </row>
    <row r="158" s="1" customFormat="1" ht="15" customHeight="1">
      <c r="B158" s="320"/>
      <c r="C158" s="347" t="s">
        <v>752</v>
      </c>
      <c r="D158" s="295"/>
      <c r="E158" s="295"/>
      <c r="F158" s="348" t="s">
        <v>733</v>
      </c>
      <c r="G158" s="295"/>
      <c r="H158" s="347" t="s">
        <v>767</v>
      </c>
      <c r="I158" s="347" t="s">
        <v>729</v>
      </c>
      <c r="J158" s="347">
        <v>50</v>
      </c>
      <c r="K158" s="343"/>
    </row>
    <row r="159" s="1" customFormat="1" ht="15" customHeight="1">
      <c r="B159" s="320"/>
      <c r="C159" s="347" t="s">
        <v>104</v>
      </c>
      <c r="D159" s="295"/>
      <c r="E159" s="295"/>
      <c r="F159" s="348" t="s">
        <v>727</v>
      </c>
      <c r="G159" s="295"/>
      <c r="H159" s="347" t="s">
        <v>789</v>
      </c>
      <c r="I159" s="347" t="s">
        <v>729</v>
      </c>
      <c r="J159" s="347" t="s">
        <v>790</v>
      </c>
      <c r="K159" s="343"/>
    </row>
    <row r="160" s="1" customFormat="1" ht="15" customHeight="1">
      <c r="B160" s="320"/>
      <c r="C160" s="347" t="s">
        <v>791</v>
      </c>
      <c r="D160" s="295"/>
      <c r="E160" s="295"/>
      <c r="F160" s="348" t="s">
        <v>727</v>
      </c>
      <c r="G160" s="295"/>
      <c r="H160" s="347" t="s">
        <v>792</v>
      </c>
      <c r="I160" s="347" t="s">
        <v>762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793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721</v>
      </c>
      <c r="D166" s="310"/>
      <c r="E166" s="310"/>
      <c r="F166" s="310" t="s">
        <v>722</v>
      </c>
      <c r="G166" s="352"/>
      <c r="H166" s="353" t="s">
        <v>54</v>
      </c>
      <c r="I166" s="353" t="s">
        <v>57</v>
      </c>
      <c r="J166" s="310" t="s">
        <v>723</v>
      </c>
      <c r="K166" s="287"/>
    </row>
    <row r="167" s="1" customFormat="1" ht="17.25" customHeight="1">
      <c r="B167" s="288"/>
      <c r="C167" s="312" t="s">
        <v>724</v>
      </c>
      <c r="D167" s="312"/>
      <c r="E167" s="312"/>
      <c r="F167" s="313" t="s">
        <v>725</v>
      </c>
      <c r="G167" s="354"/>
      <c r="H167" s="355"/>
      <c r="I167" s="355"/>
      <c r="J167" s="312" t="s">
        <v>726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730</v>
      </c>
      <c r="D169" s="295"/>
      <c r="E169" s="295"/>
      <c r="F169" s="318" t="s">
        <v>727</v>
      </c>
      <c r="G169" s="295"/>
      <c r="H169" s="295" t="s">
        <v>767</v>
      </c>
      <c r="I169" s="295" t="s">
        <v>729</v>
      </c>
      <c r="J169" s="295">
        <v>120</v>
      </c>
      <c r="K169" s="343"/>
    </row>
    <row r="170" s="1" customFormat="1" ht="15" customHeight="1">
      <c r="B170" s="320"/>
      <c r="C170" s="295" t="s">
        <v>776</v>
      </c>
      <c r="D170" s="295"/>
      <c r="E170" s="295"/>
      <c r="F170" s="318" t="s">
        <v>727</v>
      </c>
      <c r="G170" s="295"/>
      <c r="H170" s="295" t="s">
        <v>777</v>
      </c>
      <c r="I170" s="295" t="s">
        <v>729</v>
      </c>
      <c r="J170" s="295" t="s">
        <v>778</v>
      </c>
      <c r="K170" s="343"/>
    </row>
    <row r="171" s="1" customFormat="1" ht="15" customHeight="1">
      <c r="B171" s="320"/>
      <c r="C171" s="295" t="s">
        <v>675</v>
      </c>
      <c r="D171" s="295"/>
      <c r="E171" s="295"/>
      <c r="F171" s="318" t="s">
        <v>727</v>
      </c>
      <c r="G171" s="295"/>
      <c r="H171" s="295" t="s">
        <v>794</v>
      </c>
      <c r="I171" s="295" t="s">
        <v>729</v>
      </c>
      <c r="J171" s="295" t="s">
        <v>778</v>
      </c>
      <c r="K171" s="343"/>
    </row>
    <row r="172" s="1" customFormat="1" ht="15" customHeight="1">
      <c r="B172" s="320"/>
      <c r="C172" s="295" t="s">
        <v>732</v>
      </c>
      <c r="D172" s="295"/>
      <c r="E172" s="295"/>
      <c r="F172" s="318" t="s">
        <v>733</v>
      </c>
      <c r="G172" s="295"/>
      <c r="H172" s="295" t="s">
        <v>794</v>
      </c>
      <c r="I172" s="295" t="s">
        <v>729</v>
      </c>
      <c r="J172" s="295">
        <v>50</v>
      </c>
      <c r="K172" s="343"/>
    </row>
    <row r="173" s="1" customFormat="1" ht="15" customHeight="1">
      <c r="B173" s="320"/>
      <c r="C173" s="295" t="s">
        <v>735</v>
      </c>
      <c r="D173" s="295"/>
      <c r="E173" s="295"/>
      <c r="F173" s="318" t="s">
        <v>727</v>
      </c>
      <c r="G173" s="295"/>
      <c r="H173" s="295" t="s">
        <v>794</v>
      </c>
      <c r="I173" s="295" t="s">
        <v>737</v>
      </c>
      <c r="J173" s="295"/>
      <c r="K173" s="343"/>
    </row>
    <row r="174" s="1" customFormat="1" ht="15" customHeight="1">
      <c r="B174" s="320"/>
      <c r="C174" s="295" t="s">
        <v>746</v>
      </c>
      <c r="D174" s="295"/>
      <c r="E174" s="295"/>
      <c r="F174" s="318" t="s">
        <v>733</v>
      </c>
      <c r="G174" s="295"/>
      <c r="H174" s="295" t="s">
        <v>794</v>
      </c>
      <c r="I174" s="295" t="s">
        <v>729</v>
      </c>
      <c r="J174" s="295">
        <v>50</v>
      </c>
      <c r="K174" s="343"/>
    </row>
    <row r="175" s="1" customFormat="1" ht="15" customHeight="1">
      <c r="B175" s="320"/>
      <c r="C175" s="295" t="s">
        <v>754</v>
      </c>
      <c r="D175" s="295"/>
      <c r="E175" s="295"/>
      <c r="F175" s="318" t="s">
        <v>733</v>
      </c>
      <c r="G175" s="295"/>
      <c r="H175" s="295" t="s">
        <v>794</v>
      </c>
      <c r="I175" s="295" t="s">
        <v>729</v>
      </c>
      <c r="J175" s="295">
        <v>50</v>
      </c>
      <c r="K175" s="343"/>
    </row>
    <row r="176" s="1" customFormat="1" ht="15" customHeight="1">
      <c r="B176" s="320"/>
      <c r="C176" s="295" t="s">
        <v>752</v>
      </c>
      <c r="D176" s="295"/>
      <c r="E176" s="295"/>
      <c r="F176" s="318" t="s">
        <v>733</v>
      </c>
      <c r="G176" s="295"/>
      <c r="H176" s="295" t="s">
        <v>794</v>
      </c>
      <c r="I176" s="295" t="s">
        <v>729</v>
      </c>
      <c r="J176" s="295">
        <v>50</v>
      </c>
      <c r="K176" s="343"/>
    </row>
    <row r="177" s="1" customFormat="1" ht="15" customHeight="1">
      <c r="B177" s="320"/>
      <c r="C177" s="295" t="s">
        <v>123</v>
      </c>
      <c r="D177" s="295"/>
      <c r="E177" s="295"/>
      <c r="F177" s="318" t="s">
        <v>727</v>
      </c>
      <c r="G177" s="295"/>
      <c r="H177" s="295" t="s">
        <v>795</v>
      </c>
      <c r="I177" s="295" t="s">
        <v>796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727</v>
      </c>
      <c r="G178" s="295"/>
      <c r="H178" s="295" t="s">
        <v>797</v>
      </c>
      <c r="I178" s="295" t="s">
        <v>798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727</v>
      </c>
      <c r="G179" s="295"/>
      <c r="H179" s="295" t="s">
        <v>799</v>
      </c>
      <c r="I179" s="295" t="s">
        <v>729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727</v>
      </c>
      <c r="G180" s="295"/>
      <c r="H180" s="295" t="s">
        <v>800</v>
      </c>
      <c r="I180" s="295" t="s">
        <v>729</v>
      </c>
      <c r="J180" s="295">
        <v>255</v>
      </c>
      <c r="K180" s="343"/>
    </row>
    <row r="181" s="1" customFormat="1" ht="15" customHeight="1">
      <c r="B181" s="320"/>
      <c r="C181" s="295" t="s">
        <v>124</v>
      </c>
      <c r="D181" s="295"/>
      <c r="E181" s="295"/>
      <c r="F181" s="318" t="s">
        <v>727</v>
      </c>
      <c r="G181" s="295"/>
      <c r="H181" s="295" t="s">
        <v>691</v>
      </c>
      <c r="I181" s="295" t="s">
        <v>729</v>
      </c>
      <c r="J181" s="295">
        <v>10</v>
      </c>
      <c r="K181" s="343"/>
    </row>
    <row r="182" s="1" customFormat="1" ht="15" customHeight="1">
      <c r="B182" s="320"/>
      <c r="C182" s="295" t="s">
        <v>125</v>
      </c>
      <c r="D182" s="295"/>
      <c r="E182" s="295"/>
      <c r="F182" s="318" t="s">
        <v>727</v>
      </c>
      <c r="G182" s="295"/>
      <c r="H182" s="295" t="s">
        <v>801</v>
      </c>
      <c r="I182" s="295" t="s">
        <v>762</v>
      </c>
      <c r="J182" s="295"/>
      <c r="K182" s="343"/>
    </row>
    <row r="183" s="1" customFormat="1" ht="15" customHeight="1">
      <c r="B183" s="320"/>
      <c r="C183" s="295" t="s">
        <v>802</v>
      </c>
      <c r="D183" s="295"/>
      <c r="E183" s="295"/>
      <c r="F183" s="318" t="s">
        <v>727</v>
      </c>
      <c r="G183" s="295"/>
      <c r="H183" s="295" t="s">
        <v>803</v>
      </c>
      <c r="I183" s="295" t="s">
        <v>762</v>
      </c>
      <c r="J183" s="295"/>
      <c r="K183" s="343"/>
    </row>
    <row r="184" s="1" customFormat="1" ht="15" customHeight="1">
      <c r="B184" s="320"/>
      <c r="C184" s="295" t="s">
        <v>791</v>
      </c>
      <c r="D184" s="295"/>
      <c r="E184" s="295"/>
      <c r="F184" s="318" t="s">
        <v>727</v>
      </c>
      <c r="G184" s="295"/>
      <c r="H184" s="295" t="s">
        <v>804</v>
      </c>
      <c r="I184" s="295" t="s">
        <v>762</v>
      </c>
      <c r="J184" s="295"/>
      <c r="K184" s="343"/>
    </row>
    <row r="185" s="1" customFormat="1" ht="15" customHeight="1">
      <c r="B185" s="320"/>
      <c r="C185" s="295" t="s">
        <v>127</v>
      </c>
      <c r="D185" s="295"/>
      <c r="E185" s="295"/>
      <c r="F185" s="318" t="s">
        <v>733</v>
      </c>
      <c r="G185" s="295"/>
      <c r="H185" s="295" t="s">
        <v>805</v>
      </c>
      <c r="I185" s="295" t="s">
        <v>729</v>
      </c>
      <c r="J185" s="295">
        <v>50</v>
      </c>
      <c r="K185" s="343"/>
    </row>
    <row r="186" s="1" customFormat="1" ht="15" customHeight="1">
      <c r="B186" s="320"/>
      <c r="C186" s="295" t="s">
        <v>806</v>
      </c>
      <c r="D186" s="295"/>
      <c r="E186" s="295"/>
      <c r="F186" s="318" t="s">
        <v>733</v>
      </c>
      <c r="G186" s="295"/>
      <c r="H186" s="295" t="s">
        <v>807</v>
      </c>
      <c r="I186" s="295" t="s">
        <v>808</v>
      </c>
      <c r="J186" s="295"/>
      <c r="K186" s="343"/>
    </row>
    <row r="187" s="1" customFormat="1" ht="15" customHeight="1">
      <c r="B187" s="320"/>
      <c r="C187" s="295" t="s">
        <v>809</v>
      </c>
      <c r="D187" s="295"/>
      <c r="E187" s="295"/>
      <c r="F187" s="318" t="s">
        <v>733</v>
      </c>
      <c r="G187" s="295"/>
      <c r="H187" s="295" t="s">
        <v>810</v>
      </c>
      <c r="I187" s="295" t="s">
        <v>808</v>
      </c>
      <c r="J187" s="295"/>
      <c r="K187" s="343"/>
    </row>
    <row r="188" s="1" customFormat="1" ht="15" customHeight="1">
      <c r="B188" s="320"/>
      <c r="C188" s="295" t="s">
        <v>811</v>
      </c>
      <c r="D188" s="295"/>
      <c r="E188" s="295"/>
      <c r="F188" s="318" t="s">
        <v>733</v>
      </c>
      <c r="G188" s="295"/>
      <c r="H188" s="295" t="s">
        <v>812</v>
      </c>
      <c r="I188" s="295" t="s">
        <v>808</v>
      </c>
      <c r="J188" s="295"/>
      <c r="K188" s="343"/>
    </row>
    <row r="189" s="1" customFormat="1" ht="15" customHeight="1">
      <c r="B189" s="320"/>
      <c r="C189" s="356" t="s">
        <v>813</v>
      </c>
      <c r="D189" s="295"/>
      <c r="E189" s="295"/>
      <c r="F189" s="318" t="s">
        <v>733</v>
      </c>
      <c r="G189" s="295"/>
      <c r="H189" s="295" t="s">
        <v>814</v>
      </c>
      <c r="I189" s="295" t="s">
        <v>815</v>
      </c>
      <c r="J189" s="357" t="s">
        <v>816</v>
      </c>
      <c r="K189" s="343"/>
    </row>
    <row r="190" s="17" customFormat="1" ht="15" customHeight="1">
      <c r="B190" s="358"/>
      <c r="C190" s="359" t="s">
        <v>817</v>
      </c>
      <c r="D190" s="360"/>
      <c r="E190" s="360"/>
      <c r="F190" s="361" t="s">
        <v>733</v>
      </c>
      <c r="G190" s="360"/>
      <c r="H190" s="360" t="s">
        <v>818</v>
      </c>
      <c r="I190" s="360" t="s">
        <v>815</v>
      </c>
      <c r="J190" s="362" t="s">
        <v>816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727</v>
      </c>
      <c r="G191" s="295"/>
      <c r="H191" s="292" t="s">
        <v>819</v>
      </c>
      <c r="I191" s="295" t="s">
        <v>820</v>
      </c>
      <c r="J191" s="295"/>
      <c r="K191" s="343"/>
    </row>
    <row r="192" s="1" customFormat="1" ht="15" customHeight="1">
      <c r="B192" s="320"/>
      <c r="C192" s="356" t="s">
        <v>821</v>
      </c>
      <c r="D192" s="295"/>
      <c r="E192" s="295"/>
      <c r="F192" s="318" t="s">
        <v>727</v>
      </c>
      <c r="G192" s="295"/>
      <c r="H192" s="295" t="s">
        <v>822</v>
      </c>
      <c r="I192" s="295" t="s">
        <v>762</v>
      </c>
      <c r="J192" s="295"/>
      <c r="K192" s="343"/>
    </row>
    <row r="193" s="1" customFormat="1" ht="15" customHeight="1">
      <c r="B193" s="320"/>
      <c r="C193" s="356" t="s">
        <v>823</v>
      </c>
      <c r="D193" s="295"/>
      <c r="E193" s="295"/>
      <c r="F193" s="318" t="s">
        <v>727</v>
      </c>
      <c r="G193" s="295"/>
      <c r="H193" s="295" t="s">
        <v>824</v>
      </c>
      <c r="I193" s="295" t="s">
        <v>762</v>
      </c>
      <c r="J193" s="295"/>
      <c r="K193" s="343"/>
    </row>
    <row r="194" s="1" customFormat="1" ht="15" customHeight="1">
      <c r="B194" s="320"/>
      <c r="C194" s="356" t="s">
        <v>825</v>
      </c>
      <c r="D194" s="295"/>
      <c r="E194" s="295"/>
      <c r="F194" s="318" t="s">
        <v>733</v>
      </c>
      <c r="G194" s="295"/>
      <c r="H194" s="295" t="s">
        <v>826</v>
      </c>
      <c r="I194" s="295" t="s">
        <v>762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827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828</v>
      </c>
      <c r="D201" s="365"/>
      <c r="E201" s="365"/>
      <c r="F201" s="365" t="s">
        <v>829</v>
      </c>
      <c r="G201" s="366"/>
      <c r="H201" s="365" t="s">
        <v>830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820</v>
      </c>
      <c r="D203" s="295"/>
      <c r="E203" s="295"/>
      <c r="F203" s="318" t="s">
        <v>43</v>
      </c>
      <c r="G203" s="295"/>
      <c r="H203" s="295" t="s">
        <v>831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832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833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834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835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774</v>
      </c>
      <c r="D209" s="295"/>
      <c r="E209" s="295"/>
      <c r="F209" s="318" t="s">
        <v>76</v>
      </c>
      <c r="G209" s="295"/>
      <c r="H209" s="295" t="s">
        <v>836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669</v>
      </c>
      <c r="G210" s="295"/>
      <c r="H210" s="295" t="s">
        <v>670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667</v>
      </c>
      <c r="G211" s="295"/>
      <c r="H211" s="295" t="s">
        <v>837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671</v>
      </c>
      <c r="G212" s="356"/>
      <c r="H212" s="347" t="s">
        <v>672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673</v>
      </c>
      <c r="G213" s="356"/>
      <c r="H213" s="347" t="s">
        <v>838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798</v>
      </c>
      <c r="D215" s="295"/>
      <c r="E215" s="295"/>
      <c r="F215" s="318">
        <v>1</v>
      </c>
      <c r="G215" s="356"/>
      <c r="H215" s="347" t="s">
        <v>839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840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841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842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 Grin</dc:creator>
  <cp:lastModifiedBy>Ivan Grin</cp:lastModifiedBy>
  <dcterms:created xsi:type="dcterms:W3CDTF">2025-10-30T05:31:37Z</dcterms:created>
  <dcterms:modified xsi:type="dcterms:W3CDTF">2025-10-30T05:31:40Z</dcterms:modified>
</cp:coreProperties>
</file>